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aveExternalLinkValues="0" codeName="ЭтаКнига" defaultThemeVersion="124226"/>
  <bookViews>
    <workbookView xWindow="105" yWindow="105" windowWidth="10005" windowHeight="7005" tabRatio="750" activeTab="2"/>
  </bookViews>
  <sheets>
    <sheet name="Титул" sheetId="17" r:id="rId1"/>
    <sheet name="График" sheetId="16" r:id="rId2"/>
    <sheet name="План" sheetId="15" r:id="rId3"/>
    <sheet name="Start" sheetId="9" state="hidden" r:id="rId4"/>
  </sheets>
  <calcPr calcId="124519"/>
</workbook>
</file>

<file path=xl/calcChain.xml><?xml version="1.0" encoding="utf-8"?>
<calcChain xmlns="http://schemas.openxmlformats.org/spreadsheetml/2006/main">
  <c r="M9" i="15"/>
  <c r="N9"/>
  <c r="Q9"/>
  <c r="R9"/>
  <c r="S9"/>
  <c r="T9"/>
  <c r="U9"/>
  <c r="W9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I35"/>
  <c r="J35"/>
  <c r="K35"/>
  <c r="L35"/>
  <c r="M35"/>
  <c r="N35"/>
  <c r="O35"/>
  <c r="P35"/>
  <c r="Q35"/>
  <c r="AF35" s="1"/>
  <c r="R35"/>
  <c r="S35"/>
  <c r="T35"/>
  <c r="U35"/>
  <c r="V35"/>
  <c r="W35"/>
  <c r="X35"/>
  <c r="Y35"/>
  <c r="Z35"/>
  <c r="AA35"/>
  <c r="AB35"/>
  <c r="AC35"/>
  <c r="AD35"/>
  <c r="M38"/>
  <c r="N38"/>
  <c r="Q38"/>
  <c r="R38"/>
  <c r="S38"/>
  <c r="T38"/>
  <c r="U38"/>
  <c r="W38"/>
  <c r="I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M53"/>
  <c r="N53"/>
  <c r="Q53"/>
  <c r="R53"/>
  <c r="S53"/>
  <c r="T53"/>
  <c r="U53"/>
  <c r="W53"/>
  <c r="Y53"/>
  <c r="Y38" s="1"/>
  <c r="Y9" s="1"/>
  <c r="I54"/>
  <c r="I53" s="1"/>
  <c r="I38" s="1"/>
  <c r="I9" s="1"/>
  <c r="K54"/>
  <c r="L54"/>
  <c r="M54"/>
  <c r="N54"/>
  <c r="O54"/>
  <c r="O53" s="1"/>
  <c r="O38" s="1"/>
  <c r="O9" s="1"/>
  <c r="P54"/>
  <c r="Q54"/>
  <c r="R54"/>
  <c r="S54"/>
  <c r="T54"/>
  <c r="U54"/>
  <c r="V54"/>
  <c r="W54"/>
  <c r="X54"/>
  <c r="X53" s="1"/>
  <c r="X38" s="1"/>
  <c r="Y54"/>
  <c r="Z54"/>
  <c r="AA54"/>
  <c r="AA53" s="1"/>
  <c r="AA38" s="1"/>
  <c r="AA9" s="1"/>
  <c r="AB54"/>
  <c r="AC54"/>
  <c r="AC53" s="1"/>
  <c r="AC38" s="1"/>
  <c r="AC9" s="1"/>
  <c r="AD54"/>
  <c r="I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I68"/>
  <c r="K68"/>
  <c r="L68"/>
  <c r="M68"/>
  <c r="N68"/>
  <c r="O68"/>
  <c r="P68"/>
  <c r="Q68"/>
  <c r="R68"/>
  <c r="S68"/>
  <c r="T68"/>
  <c r="U68"/>
  <c r="V68"/>
  <c r="W68"/>
  <c r="X68"/>
  <c r="Y68"/>
  <c r="Z68"/>
  <c r="AA68"/>
  <c r="AB68"/>
  <c r="AC68"/>
  <c r="AD68"/>
  <c r="I73"/>
  <c r="K73"/>
  <c r="K53" s="1"/>
  <c r="L73"/>
  <c r="M73"/>
  <c r="N73"/>
  <c r="O73"/>
  <c r="P73"/>
  <c r="Q73"/>
  <c r="R73"/>
  <c r="S73"/>
  <c r="T73"/>
  <c r="U73"/>
  <c r="V73"/>
  <c r="V53" s="1"/>
  <c r="V38" s="1"/>
  <c r="W73"/>
  <c r="X73"/>
  <c r="Y73"/>
  <c r="Z73"/>
  <c r="AA73"/>
  <c r="AB73"/>
  <c r="AC73"/>
  <c r="AD73"/>
  <c r="H76"/>
  <c r="H77"/>
  <c r="H70"/>
  <c r="H71"/>
  <c r="H72"/>
  <c r="H65"/>
  <c r="H66"/>
  <c r="H67"/>
  <c r="H59"/>
  <c r="H60"/>
  <c r="H61"/>
  <c r="H62"/>
  <c r="H41"/>
  <c r="H42"/>
  <c r="H43"/>
  <c r="H44"/>
  <c r="H45"/>
  <c r="H46"/>
  <c r="H47"/>
  <c r="H48"/>
  <c r="H49"/>
  <c r="H50"/>
  <c r="H51"/>
  <c r="H52"/>
  <c r="H37"/>
  <c r="H30"/>
  <c r="H31"/>
  <c r="H32"/>
  <c r="H33"/>
  <c r="H34"/>
  <c r="J52"/>
  <c r="J51"/>
  <c r="AF45"/>
  <c r="AF13"/>
  <c r="AF14"/>
  <c r="AF15"/>
  <c r="AF16"/>
  <c r="AF17"/>
  <c r="AF18"/>
  <c r="AF19"/>
  <c r="AF21"/>
  <c r="AF22"/>
  <c r="AF23"/>
  <c r="AF24"/>
  <c r="AF25"/>
  <c r="AF27"/>
  <c r="AF29"/>
  <c r="AF30"/>
  <c r="AF31"/>
  <c r="AF32"/>
  <c r="AF33"/>
  <c r="AF34"/>
  <c r="AF36"/>
  <c r="AF37"/>
  <c r="AF40"/>
  <c r="AF41"/>
  <c r="AF42"/>
  <c r="AF43"/>
  <c r="AF44"/>
  <c r="AF46"/>
  <c r="AF47"/>
  <c r="AF48"/>
  <c r="AF49"/>
  <c r="AF50"/>
  <c r="AF51"/>
  <c r="AF52"/>
  <c r="AF55"/>
  <c r="AF56"/>
  <c r="AF57"/>
  <c r="AF58"/>
  <c r="AF59"/>
  <c r="AF60"/>
  <c r="AF61"/>
  <c r="AF64"/>
  <c r="AF65"/>
  <c r="AF66"/>
  <c r="AF69"/>
  <c r="AF70"/>
  <c r="AF71"/>
  <c r="AF74"/>
  <c r="AF75"/>
  <c r="AF76"/>
  <c r="AF77"/>
  <c r="AF78"/>
  <c r="AF12"/>
  <c r="J59"/>
  <c r="J60"/>
  <c r="J55"/>
  <c r="H55" s="1"/>
  <c r="J46"/>
  <c r="J47"/>
  <c r="J48"/>
  <c r="J49"/>
  <c r="J50"/>
  <c r="J43"/>
  <c r="J44"/>
  <c r="K38" l="1"/>
  <c r="K9" s="1"/>
  <c r="P53"/>
  <c r="P38" s="1"/>
  <c r="P9" s="1"/>
  <c r="AB53"/>
  <c r="AB38" s="1"/>
  <c r="AB9" s="1"/>
  <c r="Z53"/>
  <c r="Z38" s="1"/>
  <c r="Z9" s="1"/>
  <c r="L53"/>
  <c r="L38" s="1"/>
  <c r="L9" s="1"/>
  <c r="AD53"/>
  <c r="AD38" s="1"/>
  <c r="AD9" s="1"/>
  <c r="V9"/>
  <c r="X9"/>
  <c r="J42"/>
  <c r="J41"/>
  <c r="J40"/>
  <c r="H40" l="1"/>
  <c r="J39"/>
  <c r="J8"/>
  <c r="H36"/>
  <c r="J30" l="1"/>
  <c r="J31"/>
  <c r="J32"/>
  <c r="J33"/>
  <c r="J34"/>
  <c r="J74" l="1"/>
  <c r="H74" s="1"/>
  <c r="J69"/>
  <c r="J68" s="1"/>
  <c r="J64"/>
  <c r="J63" s="1"/>
  <c r="J58"/>
  <c r="J57"/>
  <c r="H57" s="1"/>
  <c r="J56"/>
  <c r="H56" s="1"/>
  <c r="J45"/>
  <c r="J29"/>
  <c r="H29" s="1"/>
  <c r="H26"/>
  <c r="H20"/>
  <c r="H11"/>
  <c r="J27"/>
  <c r="J25"/>
  <c r="I25" s="1"/>
  <c r="J24"/>
  <c r="I24" s="1"/>
  <c r="J23"/>
  <c r="I23" s="1"/>
  <c r="J22"/>
  <c r="I22" s="1"/>
  <c r="J21"/>
  <c r="I21" s="1"/>
  <c r="J19"/>
  <c r="I19" s="1"/>
  <c r="J18"/>
  <c r="I18" s="1"/>
  <c r="J17"/>
  <c r="I17" s="1"/>
  <c r="J16"/>
  <c r="I16" s="1"/>
  <c r="J15"/>
  <c r="I15" s="1"/>
  <c r="J14"/>
  <c r="I14" s="1"/>
  <c r="J13"/>
  <c r="I13" s="1"/>
  <c r="J12"/>
  <c r="I12" s="1"/>
  <c r="J54" l="1"/>
  <c r="H58"/>
  <c r="H54" s="1"/>
  <c r="AF63"/>
  <c r="AF20"/>
  <c r="AF26"/>
  <c r="AF73"/>
  <c r="H39"/>
  <c r="H28"/>
  <c r="AF68"/>
  <c r="AF28"/>
  <c r="AF54"/>
  <c r="AF39"/>
  <c r="H64"/>
  <c r="H63" s="1"/>
  <c r="H69"/>
  <c r="H68" s="1"/>
  <c r="H10"/>
  <c r="H35" l="1"/>
  <c r="J65" l="1"/>
  <c r="J70"/>
  <c r="J75" l="1"/>
  <c r="H75" l="1"/>
  <c r="H73" s="1"/>
  <c r="J73"/>
  <c r="J53" s="1"/>
  <c r="J38" s="1"/>
  <c r="J9" s="1"/>
  <c r="R8"/>
  <c r="W8"/>
  <c r="Q8"/>
  <c r="AA8" l="1"/>
  <c r="S8"/>
  <c r="AC8"/>
  <c r="Y8"/>
  <c r="AF53"/>
  <c r="U8"/>
  <c r="AF38"/>
  <c r="AE38"/>
  <c r="H53"/>
  <c r="H38" s="1"/>
  <c r="H9" s="1"/>
</calcChain>
</file>

<file path=xl/sharedStrings.xml><?xml version="1.0" encoding="utf-8"?>
<sst xmlns="http://schemas.openxmlformats.org/spreadsheetml/2006/main" count="535" uniqueCount="357">
  <si>
    <t>1</t>
  </si>
  <si>
    <t>2</t>
  </si>
  <si>
    <t>Математика</t>
  </si>
  <si>
    <t>3</t>
  </si>
  <si>
    <t>Физика</t>
  </si>
  <si>
    <t>4</t>
  </si>
  <si>
    <t>5</t>
  </si>
  <si>
    <t>6</t>
  </si>
  <si>
    <t>Иностранный язык</t>
  </si>
  <si>
    <t>7</t>
  </si>
  <si>
    <t>8</t>
  </si>
  <si>
    <t>9</t>
  </si>
  <si>
    <t>Общепрофессиональные дисциплины</t>
  </si>
  <si>
    <t>10</t>
  </si>
  <si>
    <t>11</t>
  </si>
  <si>
    <t>12</t>
  </si>
  <si>
    <t>ЕН</t>
  </si>
  <si>
    <t>Математический и общий естественнонаучный цикл</t>
  </si>
  <si>
    <t>ЕН.01</t>
  </si>
  <si>
    <t>ЕН.02</t>
  </si>
  <si>
    <t>ОГСЭ</t>
  </si>
  <si>
    <t>Общий гуманитарный и социально-экономический цикл</t>
  </si>
  <si>
    <t>Физическая культура</t>
  </si>
  <si>
    <t>ОГСЭ.01</t>
  </si>
  <si>
    <t>Основы философии</t>
  </si>
  <si>
    <t>ОГСЭ.02</t>
  </si>
  <si>
    <t>История</t>
  </si>
  <si>
    <t>ОГСЭ.03</t>
  </si>
  <si>
    <t>ОГСЭ.04</t>
  </si>
  <si>
    <t>ОП</t>
  </si>
  <si>
    <t>Безопасность жизнедеятельности</t>
  </si>
  <si>
    <t>ОП.01</t>
  </si>
  <si>
    <t>Инженерная графика</t>
  </si>
  <si>
    <t>ОП.02</t>
  </si>
  <si>
    <t>ОП.03</t>
  </si>
  <si>
    <t>Метрология, стандартизация и сертификация</t>
  </si>
  <si>
    <t>ОП.04</t>
  </si>
  <si>
    <t>Техническая механика</t>
  </si>
  <si>
    <t>ОП.05</t>
  </si>
  <si>
    <t>Материаловедение</t>
  </si>
  <si>
    <t>13</t>
  </si>
  <si>
    <t>ОП.06</t>
  </si>
  <si>
    <t>14</t>
  </si>
  <si>
    <t>ОП.07</t>
  </si>
  <si>
    <t>15</t>
  </si>
  <si>
    <t>ОП.08</t>
  </si>
  <si>
    <t>16</t>
  </si>
  <si>
    <t>ОП.09</t>
  </si>
  <si>
    <t>Охрана труда</t>
  </si>
  <si>
    <t>17</t>
  </si>
  <si>
    <t>ОП.10</t>
  </si>
  <si>
    <t>ПМ</t>
  </si>
  <si>
    <t>Профессиональные модули</t>
  </si>
  <si>
    <t>ПМ.01</t>
  </si>
  <si>
    <t>18</t>
  </si>
  <si>
    <t>МДК.01.01</t>
  </si>
  <si>
    <t>Электрические машины и аппараты</t>
  </si>
  <si>
    <t>19</t>
  </si>
  <si>
    <t>МДК.01.02</t>
  </si>
  <si>
    <t>20</t>
  </si>
  <si>
    <t>МДК.01.03</t>
  </si>
  <si>
    <t>21</t>
  </si>
  <si>
    <t>МДК.01.04</t>
  </si>
  <si>
    <t>Техническое регулирование и контроль качества электрического и электромеханического оборудования</t>
  </si>
  <si>
    <t>22</t>
  </si>
  <si>
    <t>Учебная практика</t>
  </si>
  <si>
    <t>23</t>
  </si>
  <si>
    <t>ПМ.02</t>
  </si>
  <si>
    <t>Выполнение сервисного обслуживания бытовых машин и приборов</t>
  </si>
  <si>
    <t>24</t>
  </si>
  <si>
    <t>МДК.02.01</t>
  </si>
  <si>
    <t>ПМ.03</t>
  </si>
  <si>
    <t>Организация деятельности производственного подразделения</t>
  </si>
  <si>
    <t>25</t>
  </si>
  <si>
    <t>МДК.03.01</t>
  </si>
  <si>
    <t>Планирование и орагнизация работы структурного подразделения</t>
  </si>
  <si>
    <t>26</t>
  </si>
  <si>
    <t>Преддипломная практика</t>
  </si>
  <si>
    <t>ПМ.04</t>
  </si>
  <si>
    <t>27</t>
  </si>
  <si>
    <t>МДК.04.01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</si>
  <si>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</si>
  <si>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</si>
  <si>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</si>
  <si>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</si>
  <si>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</si>
  <si>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</si>
  <si>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</si>
  <si>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</si>
  <si>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</si>
  <si>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</si>
  <si>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</si>
  <si>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</si>
  <si>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</si>
  <si>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</si>
  <si>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</si>
  <si>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</si>
  <si>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</si>
  <si>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Индекс</t>
  </si>
  <si>
    <t>*</t>
  </si>
  <si>
    <t>Наименование циклов, разделов,_x000D_
дисциплин, профессиональных модулей, МДК, практик</t>
  </si>
  <si>
    <t>Курс 1</t>
  </si>
  <si>
    <t>Курс 2</t>
  </si>
  <si>
    <t>Курс 3</t>
  </si>
  <si>
    <t>Курс 4</t>
  </si>
  <si>
    <t>Курс 5</t>
  </si>
  <si>
    <t>Семестр 9</t>
  </si>
  <si>
    <t>Всего</t>
  </si>
  <si>
    <t>17  нед</t>
  </si>
  <si>
    <t xml:space="preserve"> нед</t>
  </si>
  <si>
    <t>Максим.</t>
  </si>
  <si>
    <t>45</t>
  </si>
  <si>
    <t>46</t>
  </si>
  <si>
    <t>47</t>
  </si>
  <si>
    <t>48</t>
  </si>
  <si>
    <t>49</t>
  </si>
  <si>
    <t>50</t>
  </si>
  <si>
    <t>51</t>
  </si>
  <si>
    <t>52</t>
  </si>
  <si>
    <t>76</t>
  </si>
  <si>
    <t>NaN</t>
  </si>
  <si>
    <t>ОБЩЕОБРАЗОВАТЕЛЬНЫЙ ЦИКЛ</t>
  </si>
  <si>
    <t>Русский язык</t>
  </si>
  <si>
    <t>Литература</t>
  </si>
  <si>
    <t>Основы безопасности жизнедеятельности</t>
  </si>
  <si>
    <t>Химия</t>
  </si>
  <si>
    <t>Биология</t>
  </si>
  <si>
    <t>П</t>
  </si>
  <si>
    <t>Профессиональный цикл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</si>
  <si>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</si>
  <si>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</si>
  <si>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</si>
  <si>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</si>
  <si>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</si>
  <si>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</si>
  <si>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</si>
  <si>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</si>
  <si>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</si>
  <si>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</si>
  <si>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</si>
  <si>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</si>
  <si>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</si>
  <si>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</si>
  <si>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</si>
  <si>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</si>
  <si>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</si>
  <si>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</si>
  <si>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</si>
  <si>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</si>
  <si>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</si>
  <si>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</si>
  <si>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</si>
  <si>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</si>
  <si>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</si>
  <si>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</si>
  <si>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</si>
  <si>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</si>
  <si>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</si>
  <si>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</si>
  <si>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</si>
  <si>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</si>
  <si>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</si>
  <si>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</si>
  <si>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</si>
  <si>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</si>
  <si>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</si>
  <si>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</si>
  <si>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</si>
  <si>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</si>
  <si>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</si>
  <si>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</si>
  <si>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</si>
  <si>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</si>
  <si>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</si>
  <si>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</si>
  <si>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=</t>
  </si>
  <si>
    <t>II</t>
  </si>
  <si>
    <t>III</t>
  </si>
  <si>
    <t>IV</t>
  </si>
  <si>
    <t>D</t>
  </si>
  <si>
    <t>Обозначения:</t>
  </si>
  <si>
    <t xml:space="preserve">   Учебная практика</t>
  </si>
  <si>
    <t xml:space="preserve">   Подготовка к государственной (итоговой)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</si>
  <si>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</si>
  <si>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</si>
  <si>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(итоговая) аттестация</t>
  </si>
  <si>
    <t xml:space="preserve">   Каникулы</t>
  </si>
  <si>
    <t>X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</si>
  <si>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</si>
  <si>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</si>
  <si>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</si>
  <si>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</si>
  <si>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Каникулы</t>
  </si>
  <si>
    <t>УЧЕБНЫЙ ПЛАН</t>
  </si>
  <si>
    <t>основной профессиональной образовательной программы среднего профессионального образования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</si>
  <si>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</si>
  <si>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</si>
  <si>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Техническая эксплуатация и обслуживание электрического и электромеханического оборудования (по отраслям)</t>
  </si>
  <si>
    <t>код</t>
  </si>
  <si>
    <t>наименование специальности</t>
  </si>
  <si>
    <t>по программе базовой подготовки</t>
  </si>
  <si>
    <t xml:space="preserve">   на базе</t>
  </si>
  <si>
    <t>основного общего образования</t>
  </si>
  <si>
    <t>квалификация</t>
  </si>
  <si>
    <t>Техник</t>
  </si>
  <si>
    <t>форма обучения</t>
  </si>
  <si>
    <t>Очная</t>
  </si>
  <si>
    <t xml:space="preserve">нормативный срок освоения ОПОП  </t>
  </si>
  <si>
    <t>3г 10м</t>
  </si>
  <si>
    <t>год начала подготовки по УП</t>
  </si>
  <si>
    <t>профиль получаемого профессионального образования</t>
  </si>
  <si>
    <t>технический</t>
  </si>
  <si>
    <t>при реализации программы среднего (полного) общего образования</t>
  </si>
  <si>
    <t xml:space="preserve">     № </t>
  </si>
  <si>
    <t>формы промежуточной аттестации</t>
  </si>
  <si>
    <t>УП.04</t>
  </si>
  <si>
    <t>ПП.04</t>
  </si>
  <si>
    <t>Производственная практика</t>
  </si>
  <si>
    <t>УП.03</t>
  </si>
  <si>
    <t>ПП.03</t>
  </si>
  <si>
    <t>УП.02</t>
  </si>
  <si>
    <t>ПП.02</t>
  </si>
  <si>
    <t>общеобразовательный цикл</t>
  </si>
  <si>
    <t>математический и общий естественнонаучный учебный цикл</t>
  </si>
  <si>
    <t>преддипломная практика</t>
  </si>
  <si>
    <t>итого</t>
  </si>
  <si>
    <t>Правовые основы  профессиональной деятельности</t>
  </si>
  <si>
    <t>УП.01</t>
  </si>
  <si>
    <t>ПП.01</t>
  </si>
  <si>
    <t>Типовые технологические процессы обслуживания бытовых машин и приборов</t>
  </si>
  <si>
    <t>Введение в специальность*</t>
  </si>
  <si>
    <t>ДЗ</t>
  </si>
  <si>
    <t>ОГСЭ.06*</t>
  </si>
  <si>
    <t>Русский язык и культура речи*</t>
  </si>
  <si>
    <t>17 нед</t>
  </si>
  <si>
    <t>ОП.14*</t>
  </si>
  <si>
    <t>`-,ДЗ</t>
  </si>
  <si>
    <t>всего</t>
  </si>
  <si>
    <t>экзаиенов</t>
  </si>
  <si>
    <t>диф.зачетов</t>
  </si>
  <si>
    <t>зачетов</t>
  </si>
  <si>
    <t>эк</t>
  </si>
  <si>
    <t>13.02.11</t>
  </si>
  <si>
    <t>8-14</t>
  </si>
  <si>
    <t>1-7</t>
  </si>
  <si>
    <t>Х</t>
  </si>
  <si>
    <t>Курсы</t>
  </si>
  <si>
    <t>Государственная (итговая) аттестация</t>
  </si>
  <si>
    <t>Всего по курсам</t>
  </si>
  <si>
    <t>по профилю специальности</t>
  </si>
  <si>
    <t>1 курс</t>
  </si>
  <si>
    <t>2 курс</t>
  </si>
  <si>
    <t>3 курс</t>
  </si>
  <si>
    <t>4 курс</t>
  </si>
  <si>
    <t>А</t>
  </si>
  <si>
    <t>недель</t>
  </si>
  <si>
    <t>ОП.11*</t>
  </si>
  <si>
    <t>ОП.12*</t>
  </si>
  <si>
    <t>Уверждаю</t>
  </si>
  <si>
    <t>Директор КОГПОАУ ВЭМТ</t>
  </si>
  <si>
    <t>Кировское областное государственное профессиональное образовательное автономное  учреждение                                 "Вятский электромашиностроительный техникум"</t>
  </si>
  <si>
    <r>
      <t xml:space="preserve">1 </t>
    </r>
    <r>
      <rPr>
        <b/>
        <sz val="12"/>
        <color indexed="8"/>
        <rFont val="Times New Roman"/>
        <family val="1"/>
        <charset val="204"/>
      </rPr>
      <t>График учебного процесса</t>
    </r>
  </si>
  <si>
    <t>У</t>
  </si>
  <si>
    <t>Астрономия</t>
  </si>
  <si>
    <t>Обучение по дисциплинам и междисциплинарным курсам, 1 день в неделю учебная практика</t>
  </si>
  <si>
    <t xml:space="preserve">   Обучение по дисциплинам и междисциплинарным                                                                                                                                                                                                                                                                                                                              курсам</t>
  </si>
  <si>
    <t>Основы предпринимательства*</t>
  </si>
  <si>
    <t xml:space="preserve">__________ М.Ю.Казакова  </t>
  </si>
  <si>
    <t>О.ОО</t>
  </si>
  <si>
    <t>ОУД</t>
  </si>
  <si>
    <t>Общие общеобразовательные учебные дисциплины</t>
  </si>
  <si>
    <t>ОУД.01</t>
  </si>
  <si>
    <t>ОУД.02</t>
  </si>
  <si>
    <t>ОУД.03</t>
  </si>
  <si>
    <t>ОУД.04.П</t>
  </si>
  <si>
    <t>ОУД.05</t>
  </si>
  <si>
    <t>ОУД.06</t>
  </si>
  <si>
    <t>ОУД.07</t>
  </si>
  <si>
    <t>ОУД.08</t>
  </si>
  <si>
    <t>Дисциплины по выбору из обязательных предметных областей</t>
  </si>
  <si>
    <t>ОУД.09.П</t>
  </si>
  <si>
    <t xml:space="preserve">Информатика </t>
  </si>
  <si>
    <t>ОУД.10.П</t>
  </si>
  <si>
    <t>ОУД.11</t>
  </si>
  <si>
    <t>ОУД12</t>
  </si>
  <si>
    <t>Обществознание (включая экономику и право)</t>
  </si>
  <si>
    <t>ОУД.13</t>
  </si>
  <si>
    <t>Дополнительные дисциплины</t>
  </si>
  <si>
    <t>ОУД.14</t>
  </si>
  <si>
    <t>Основы проектной деятельности</t>
  </si>
  <si>
    <t>`ДЗ</t>
  </si>
  <si>
    <t>Объем образовательной нагрузки</t>
  </si>
  <si>
    <t>Самостоятельная работа</t>
  </si>
  <si>
    <t>Работа обучающихся во взаимодействии с преподавателем</t>
  </si>
  <si>
    <t>ВСЕГО</t>
  </si>
  <si>
    <t>теоритическое  обучение</t>
  </si>
  <si>
    <t xml:space="preserve">лаб. и практические занятия </t>
  </si>
  <si>
    <t>курсовыеработы (проекты)</t>
  </si>
  <si>
    <t>учебная практика</t>
  </si>
  <si>
    <t>консультации</t>
  </si>
  <si>
    <t xml:space="preserve">промежуточная аттестация </t>
  </si>
  <si>
    <t xml:space="preserve"> 24 нед</t>
  </si>
  <si>
    <t xml:space="preserve"> 17 нед</t>
  </si>
  <si>
    <t xml:space="preserve"> 24  нед</t>
  </si>
  <si>
    <t>Распределение учебной нагрузки  по курсам и семестрам</t>
  </si>
  <si>
    <t>ПДП</t>
  </si>
  <si>
    <t>ГИА.00</t>
  </si>
  <si>
    <t>Государственная итоговая аттестация</t>
  </si>
  <si>
    <t>общий гумманитарный цикл и социально - экономический цикл</t>
  </si>
  <si>
    <t xml:space="preserve">не менее 468 </t>
  </si>
  <si>
    <t>не менее144</t>
  </si>
  <si>
    <t xml:space="preserve">общепрофессиональный цикл </t>
  </si>
  <si>
    <t xml:space="preserve">не менее 612 </t>
  </si>
  <si>
    <t>профессиональный цикл</t>
  </si>
  <si>
    <t>не менее 1728</t>
  </si>
  <si>
    <t>государственная итоговая аттестация</t>
  </si>
  <si>
    <r>
      <t xml:space="preserve">Приказ об утверждении ФГОС </t>
    </r>
    <r>
      <rPr>
        <sz val="12"/>
        <color indexed="8"/>
        <rFont val="Times New Roman"/>
        <family val="1"/>
        <charset val="204"/>
      </rPr>
      <t>от 07 декабря 2017 г</t>
    </r>
  </si>
  <si>
    <t>Иностранный язык в профессиональной деятельности</t>
  </si>
  <si>
    <t>ОГСЭ.05</t>
  </si>
  <si>
    <t>Психология общения</t>
  </si>
  <si>
    <t>Электробезопасность</t>
  </si>
  <si>
    <t>Основы электроники и схемотехники</t>
  </si>
  <si>
    <t>Электротехника</t>
  </si>
  <si>
    <t>Организацияпростых работ по техническому обслуживанию и ремонту электрического и электромеханического оборудования</t>
  </si>
  <si>
    <t>Электроснабжение</t>
  </si>
  <si>
    <t>Основы техничеческой эксплуатации и обслуживания электрического и электромеханического оборудования</t>
  </si>
  <si>
    <t>Электрическое и электромеханическое оборудование</t>
  </si>
  <si>
    <t xml:space="preserve">МДК 01.05 </t>
  </si>
  <si>
    <t>Выполнение работ по одной или нескольким профессиям рабочих,должностям служащих</t>
  </si>
  <si>
    <t>Вариативная часть образовательной программы</t>
  </si>
  <si>
    <t>самостоятельная работа</t>
  </si>
  <si>
    <t>самостоятельная рабта</t>
  </si>
  <si>
    <t>25 нед</t>
  </si>
  <si>
    <t>18  нед</t>
  </si>
  <si>
    <t>Информационные технологии в профессиональной деятельности*</t>
  </si>
  <si>
    <t>"____"__________2019 г</t>
  </si>
  <si>
    <t>Техническая эксплуатация и обслуживание электрического и электромеханического оборудования отрасли 2019 - 2023 гг</t>
  </si>
  <si>
    <t>ЭК</t>
  </si>
  <si>
    <t>Выполнение работ по профессии 19861 Электромонтер по ремонту и обслуживанию электрооборудования</t>
  </si>
  <si>
    <t>Экзамен квалификационный</t>
  </si>
  <si>
    <t>`--ДЗ,--,ДЗ</t>
  </si>
  <si>
    <t>`--,Э</t>
  </si>
  <si>
    <t>`--,ДЗ</t>
  </si>
  <si>
    <t>`Э</t>
  </si>
  <si>
    <t>`--.ДЗ</t>
  </si>
  <si>
    <t>`ДЗ,ДЗ</t>
  </si>
  <si>
    <t>час/нед</t>
  </si>
  <si>
    <t>1476/41</t>
  </si>
  <si>
    <t>1152/32</t>
  </si>
  <si>
    <t>216/6</t>
  </si>
  <si>
    <t>108/3</t>
  </si>
  <si>
    <t>1188/33</t>
  </si>
  <si>
    <t>324/9</t>
  </si>
  <si>
    <t>936/25</t>
  </si>
  <si>
    <t>144/4</t>
  </si>
  <si>
    <t>648/18</t>
  </si>
  <si>
    <t>4716/131</t>
  </si>
</sst>
</file>

<file path=xl/styles.xml><?xml version="1.0" encoding="utf-8"?>
<styleSheet xmlns="http://schemas.openxmlformats.org/spreadsheetml/2006/main">
  <numFmts count="1">
    <numFmt numFmtId="165" formatCode="0.0"/>
  </numFmts>
  <fonts count="36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i/>
      <sz val="15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26"/>
      <color indexed="8"/>
      <name val="Times New Roman"/>
      <family val="1"/>
      <charset val="204"/>
    </font>
    <font>
      <i/>
      <sz val="9"/>
      <color indexed="8"/>
      <name val="Tahoma"/>
      <family val="2"/>
      <charset val="204"/>
    </font>
    <font>
      <b/>
      <sz val="8"/>
      <color rgb="FFFF0000"/>
      <name val="Tahoma"/>
      <family val="2"/>
      <charset val="204"/>
    </font>
    <font>
      <sz val="8"/>
      <color theme="1"/>
      <name val="Tahoma"/>
      <family val="2"/>
      <charset val="204"/>
    </font>
    <font>
      <b/>
      <i/>
      <sz val="8"/>
      <color indexed="8"/>
      <name val="Tahoma"/>
      <family val="2"/>
      <charset val="204"/>
    </font>
    <font>
      <sz val="8"/>
      <color rgb="FFFF0000"/>
      <name val="Tahoma"/>
      <family val="2"/>
      <charset val="204"/>
    </font>
    <font>
      <sz val="11"/>
      <color indexed="8"/>
      <name val="Tahoma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Symbol"/>
      <family val="1"/>
      <charset val="2"/>
    </font>
    <font>
      <sz val="9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ahoma"/>
      <family val="2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ahoma"/>
      <family val="2"/>
      <charset val="204"/>
    </font>
    <font>
      <b/>
      <sz val="9"/>
      <color indexed="8"/>
      <name val="Times New Roman"/>
      <family val="1"/>
      <charset val="204"/>
    </font>
    <font>
      <sz val="24"/>
      <color rgb="FFFF0000"/>
      <name val="Tahoma"/>
      <family val="2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indexed="22"/>
        <bgColor indexed="16"/>
      </patternFill>
    </fill>
    <fill>
      <patternFill patternType="lightUp">
        <fgColor indexed="20"/>
        <bgColor indexed="9"/>
      </patternFill>
    </fill>
    <fill>
      <patternFill patternType="solid">
        <fgColor theme="0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16"/>
      </patternFill>
    </fill>
    <fill>
      <patternFill patternType="solid">
        <fgColor rgb="FFCCECFF"/>
        <bgColor indexed="16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/>
      <bottom/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/>
      <bottom/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rgb="FFFF0000"/>
      </right>
      <top/>
      <bottom style="medium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/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n">
        <color indexed="64"/>
      </bottom>
      <diagonal/>
    </border>
    <border>
      <left style="thick">
        <color rgb="FFFF0000"/>
      </left>
      <right/>
      <top/>
      <bottom/>
      <diagonal/>
    </border>
    <border>
      <left style="thin">
        <color indexed="64"/>
      </left>
      <right style="thick">
        <color rgb="FFFF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rgb="FFFF0000"/>
      </right>
      <top style="thin">
        <color indexed="64"/>
      </top>
      <bottom style="medium">
        <color indexed="64"/>
      </bottom>
      <diagonal/>
    </border>
    <border>
      <left/>
      <right style="thick">
        <color rgb="FFFF0000"/>
      </right>
      <top style="medium">
        <color indexed="64"/>
      </top>
      <bottom style="medium">
        <color indexed="64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/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/>
      <right/>
      <top style="thin">
        <color indexed="64"/>
      </top>
      <bottom/>
      <diagonal/>
    </border>
    <border>
      <left style="thick">
        <color rgb="FFFF0000"/>
      </left>
      <right/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rgb="FFFF0000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5" fillId="0" borderId="0"/>
    <xf numFmtId="0" fontId="6" fillId="0" borderId="0"/>
    <xf numFmtId="0" fontId="1" fillId="0" borderId="0"/>
  </cellStyleXfs>
  <cellXfs count="529">
    <xf numFmtId="0" fontId="0" fillId="0" borderId="0" xfId="0"/>
    <xf numFmtId="0" fontId="1" fillId="0" borderId="0" xfId="0" applyFont="1"/>
    <xf numFmtId="0" fontId="6" fillId="0" borderId="0" xfId="3"/>
    <xf numFmtId="0" fontId="6" fillId="2" borderId="0" xfId="3" applyFont="1" applyFill="1" applyBorder="1" applyAlignment="1" applyProtection="1">
      <alignment horizontal="left" vertical="center"/>
      <protection locked="0"/>
    </xf>
    <xf numFmtId="0" fontId="6" fillId="0" borderId="0" xfId="3" applyFont="1" applyAlignment="1" applyProtection="1">
      <alignment horizontal="center" vertical="center"/>
      <protection locked="0"/>
    </xf>
    <xf numFmtId="0" fontId="6" fillId="2" borderId="0" xfId="3" applyFont="1" applyFill="1" applyBorder="1" applyAlignment="1" applyProtection="1">
      <alignment horizontal="center" vertical="center"/>
      <protection locked="0"/>
    </xf>
    <xf numFmtId="0" fontId="9" fillId="2" borderId="0" xfId="3" applyFont="1" applyFill="1" applyBorder="1" applyAlignment="1" applyProtection="1">
      <alignment horizontal="left" vertical="center"/>
      <protection locked="0"/>
    </xf>
    <xf numFmtId="0" fontId="6" fillId="6" borderId="0" xfId="3" applyFill="1"/>
    <xf numFmtId="0" fontId="6" fillId="5" borderId="1" xfId="3" applyFont="1" applyFill="1" applyBorder="1" applyAlignment="1" applyProtection="1">
      <alignment horizontal="center" vertical="center"/>
      <protection locked="0"/>
    </xf>
    <xf numFmtId="0" fontId="6" fillId="5" borderId="0" xfId="3" applyFont="1" applyFill="1" applyBorder="1" applyAlignment="1">
      <alignment horizontal="center" vertical="center"/>
    </xf>
    <xf numFmtId="0" fontId="6" fillId="5" borderId="11" xfId="3" applyNumberFormat="1" applyFont="1" applyFill="1" applyBorder="1" applyAlignment="1">
      <alignment horizontal="center" vertical="center"/>
    </xf>
    <xf numFmtId="0" fontId="6" fillId="5" borderId="1" xfId="3" applyNumberFormat="1" applyFont="1" applyFill="1" applyBorder="1" applyAlignment="1">
      <alignment horizontal="center" vertical="center"/>
    </xf>
    <xf numFmtId="0" fontId="6" fillId="5" borderId="1" xfId="3" applyNumberFormat="1" applyFont="1" applyFill="1" applyBorder="1" applyAlignment="1" applyProtection="1">
      <alignment horizontal="left" vertical="center" wrapText="1"/>
      <protection locked="0"/>
    </xf>
    <xf numFmtId="0" fontId="6" fillId="5" borderId="1" xfId="3" applyNumberFormat="1" applyFont="1" applyFill="1" applyBorder="1" applyAlignment="1" applyProtection="1">
      <alignment horizontal="center" vertical="center"/>
      <protection locked="0"/>
    </xf>
    <xf numFmtId="0" fontId="6" fillId="5" borderId="1" xfId="3" applyNumberFormat="1" applyFont="1" applyFill="1" applyBorder="1" applyAlignment="1">
      <alignment horizontal="center" vertical="center" wrapText="1"/>
    </xf>
    <xf numFmtId="0" fontId="6" fillId="5" borderId="13" xfId="3" applyNumberFormat="1" applyFont="1" applyFill="1" applyBorder="1" applyAlignment="1">
      <alignment horizontal="center" vertical="center"/>
    </xf>
    <xf numFmtId="0" fontId="6" fillId="5" borderId="14" xfId="3" applyNumberFormat="1" applyFont="1" applyFill="1" applyBorder="1" applyAlignment="1">
      <alignment horizontal="center" vertical="center"/>
    </xf>
    <xf numFmtId="0" fontId="6" fillId="7" borderId="9" xfId="3" applyNumberFormat="1" applyFont="1" applyFill="1" applyBorder="1" applyAlignment="1">
      <alignment horizontal="center" vertical="center"/>
    </xf>
    <xf numFmtId="0" fontId="6" fillId="7" borderId="9" xfId="3" applyNumberFormat="1" applyFont="1" applyFill="1" applyBorder="1" applyAlignment="1">
      <alignment horizontal="left" vertical="center" wrapText="1"/>
    </xf>
    <xf numFmtId="0" fontId="7" fillId="7" borderId="9" xfId="3" applyNumberFormat="1" applyFont="1" applyFill="1" applyBorder="1" applyAlignment="1">
      <alignment horizontal="center" vertical="center"/>
    </xf>
    <xf numFmtId="0" fontId="6" fillId="7" borderId="9" xfId="3" applyNumberFormat="1" applyFont="1" applyFill="1" applyBorder="1" applyAlignment="1" applyProtection="1">
      <alignment horizontal="left" vertical="center" wrapText="1"/>
      <protection locked="0"/>
    </xf>
    <xf numFmtId="0" fontId="6" fillId="7" borderId="1" xfId="3" applyFont="1" applyFill="1" applyBorder="1" applyAlignment="1" applyProtection="1">
      <alignment horizontal="center" vertical="center"/>
      <protection locked="0"/>
    </xf>
    <xf numFmtId="0" fontId="6" fillId="7" borderId="1" xfId="3" applyNumberFormat="1" applyFont="1" applyFill="1" applyBorder="1" applyAlignment="1">
      <alignment horizontal="center" vertical="center"/>
    </xf>
    <xf numFmtId="0" fontId="6" fillId="7" borderId="1" xfId="3" applyNumberFormat="1" applyFont="1" applyFill="1" applyBorder="1" applyAlignment="1" applyProtection="1">
      <alignment horizontal="center" vertical="center"/>
      <protection locked="0"/>
    </xf>
    <xf numFmtId="0" fontId="6" fillId="5" borderId="1" xfId="3" applyFont="1" applyFill="1" applyBorder="1" applyAlignment="1" applyProtection="1">
      <alignment horizontal="center" vertical="center"/>
      <protection locked="0"/>
    </xf>
    <xf numFmtId="0" fontId="6" fillId="5" borderId="1" xfId="3" applyNumberFormat="1" applyFont="1" applyFill="1" applyBorder="1" applyAlignment="1">
      <alignment horizontal="center" vertical="center"/>
    </xf>
    <xf numFmtId="0" fontId="6" fillId="5" borderId="1" xfId="3" applyNumberFormat="1" applyFont="1" applyFill="1" applyBorder="1" applyAlignment="1" applyProtection="1">
      <alignment horizontal="center" vertical="center"/>
      <protection locked="0"/>
    </xf>
    <xf numFmtId="0" fontId="6" fillId="6" borderId="0" xfId="3" applyFill="1"/>
    <xf numFmtId="0" fontId="6" fillId="5" borderId="1" xfId="3" applyNumberFormat="1" applyFont="1" applyFill="1" applyBorder="1" applyAlignment="1">
      <alignment horizontal="center" vertical="center"/>
    </xf>
    <xf numFmtId="0" fontId="6" fillId="5" borderId="11" xfId="3" applyNumberFormat="1" applyFont="1" applyFill="1" applyBorder="1" applyAlignment="1" applyProtection="1">
      <alignment horizontal="center" vertical="center"/>
      <protection locked="0"/>
    </xf>
    <xf numFmtId="0" fontId="6" fillId="7" borderId="22" xfId="3" applyNumberFormat="1" applyFont="1" applyFill="1" applyBorder="1" applyAlignment="1">
      <alignment horizontal="center" vertical="center"/>
    </xf>
    <xf numFmtId="0" fontId="6" fillId="5" borderId="14" xfId="3" applyNumberFormat="1" applyFont="1" applyFill="1" applyBorder="1" applyAlignment="1">
      <alignment horizontal="center" vertical="center" wrapText="1"/>
    </xf>
    <xf numFmtId="0" fontId="6" fillId="5" borderId="23" xfId="3" applyFont="1" applyFill="1" applyBorder="1" applyAlignment="1" applyProtection="1">
      <alignment horizontal="center" vertical="center"/>
      <protection locked="0"/>
    </xf>
    <xf numFmtId="0" fontId="6" fillId="7" borderId="25" xfId="3" applyNumberFormat="1" applyFont="1" applyFill="1" applyBorder="1" applyAlignment="1">
      <alignment horizontal="center" vertical="center"/>
    </xf>
    <xf numFmtId="0" fontId="6" fillId="5" borderId="23" xfId="3" applyNumberFormat="1" applyFont="1" applyFill="1" applyBorder="1" applyAlignment="1">
      <alignment horizontal="center" vertical="center"/>
    </xf>
    <xf numFmtId="0" fontId="6" fillId="5" borderId="26" xfId="3" applyNumberFormat="1" applyFont="1" applyFill="1" applyBorder="1" applyAlignment="1">
      <alignment horizontal="center" vertical="center"/>
    </xf>
    <xf numFmtId="0" fontId="6" fillId="5" borderId="30" xfId="3" applyFont="1" applyFill="1" applyBorder="1" applyAlignment="1" applyProtection="1">
      <alignment horizontal="center" vertical="center"/>
      <protection locked="0"/>
    </xf>
    <xf numFmtId="0" fontId="6" fillId="5" borderId="31" xfId="3" applyNumberFormat="1" applyFont="1" applyFill="1" applyBorder="1" applyAlignment="1">
      <alignment horizontal="center" vertical="center"/>
    </xf>
    <xf numFmtId="0" fontId="6" fillId="7" borderId="32" xfId="3" applyNumberFormat="1" applyFont="1" applyFill="1" applyBorder="1" applyAlignment="1">
      <alignment horizontal="center" vertical="center"/>
    </xf>
    <xf numFmtId="0" fontId="6" fillId="5" borderId="30" xfId="3" applyNumberFormat="1" applyFont="1" applyFill="1" applyBorder="1" applyAlignment="1">
      <alignment horizontal="center" vertical="center"/>
    </xf>
    <xf numFmtId="0" fontId="6" fillId="5" borderId="23" xfId="3" applyNumberFormat="1" applyFont="1" applyFill="1" applyBorder="1" applyAlignment="1" applyProtection="1">
      <alignment horizontal="center" vertical="center"/>
      <protection locked="0"/>
    </xf>
    <xf numFmtId="1" fontId="6" fillId="5" borderId="1" xfId="3" applyNumberFormat="1" applyFont="1" applyFill="1" applyBorder="1" applyAlignment="1">
      <alignment horizontal="center" vertical="center"/>
    </xf>
    <xf numFmtId="1" fontId="6" fillId="7" borderId="1" xfId="3" applyNumberFormat="1" applyFont="1" applyFill="1" applyBorder="1" applyAlignment="1">
      <alignment horizontal="center" vertical="center"/>
    </xf>
    <xf numFmtId="1" fontId="6" fillId="8" borderId="1" xfId="3" applyNumberFormat="1" applyFont="1" applyFill="1" applyBorder="1" applyAlignment="1">
      <alignment horizontal="center" vertical="center"/>
    </xf>
    <xf numFmtId="0" fontId="6" fillId="8" borderId="1" xfId="3" applyNumberFormat="1" applyFont="1" applyFill="1" applyBorder="1" applyAlignment="1">
      <alignment horizontal="center" vertical="center"/>
    </xf>
    <xf numFmtId="0" fontId="14" fillId="6" borderId="2" xfId="3" applyNumberFormat="1" applyFont="1" applyFill="1" applyBorder="1" applyAlignment="1">
      <alignment horizontal="left" vertical="center" wrapText="1"/>
    </xf>
    <xf numFmtId="0" fontId="6" fillId="5" borderId="35" xfId="3" applyNumberFormat="1" applyFont="1" applyFill="1" applyBorder="1" applyAlignment="1">
      <alignment horizontal="center" vertical="center"/>
    </xf>
    <xf numFmtId="0" fontId="6" fillId="5" borderId="13" xfId="3" applyFont="1" applyFill="1" applyBorder="1" applyAlignment="1">
      <alignment horizontal="center" vertical="center"/>
    </xf>
    <xf numFmtId="0" fontId="6" fillId="5" borderId="1" xfId="3" applyFont="1" applyFill="1" applyBorder="1" applyAlignment="1">
      <alignment horizontal="center" vertical="center"/>
    </xf>
    <xf numFmtId="0" fontId="6" fillId="7" borderId="37" xfId="3" applyNumberFormat="1" applyFont="1" applyFill="1" applyBorder="1" applyAlignment="1">
      <alignment horizontal="center" vertical="center"/>
    </xf>
    <xf numFmtId="0" fontId="6" fillId="5" borderId="24" xfId="3" applyNumberFormat="1" applyFont="1" applyFill="1" applyBorder="1" applyAlignment="1">
      <alignment horizontal="center" vertical="center"/>
    </xf>
    <xf numFmtId="0" fontId="6" fillId="5" borderId="6" xfId="3" applyNumberFormat="1" applyFont="1" applyFill="1" applyBorder="1" applyAlignment="1" applyProtection="1">
      <alignment horizontal="center" vertical="center"/>
      <protection locked="0"/>
    </xf>
    <xf numFmtId="0" fontId="16" fillId="5" borderId="8" xfId="3" applyNumberFormat="1" applyFont="1" applyFill="1" applyBorder="1" applyAlignment="1">
      <alignment horizontal="center" vertical="center"/>
    </xf>
    <xf numFmtId="0" fontId="16" fillId="5" borderId="8" xfId="3" applyNumberFormat="1" applyFont="1" applyFill="1" applyBorder="1" applyAlignment="1">
      <alignment horizontal="left" vertical="center" wrapText="1"/>
    </xf>
    <xf numFmtId="0" fontId="16" fillId="5" borderId="1" xfId="3" applyNumberFormat="1" applyFont="1" applyFill="1" applyBorder="1" applyAlignment="1">
      <alignment horizontal="center" vertical="center"/>
    </xf>
    <xf numFmtId="0" fontId="6" fillId="5" borderId="1" xfId="3" applyNumberFormat="1" applyFont="1" applyFill="1" applyBorder="1" applyAlignment="1" applyProtection="1">
      <alignment horizontal="center" vertical="center"/>
      <protection locked="0"/>
    </xf>
    <xf numFmtId="0" fontId="6" fillId="8" borderId="2" xfId="3" applyNumberFormat="1" applyFont="1" applyFill="1" applyBorder="1" applyAlignment="1">
      <alignment horizontal="center" vertical="center"/>
    </xf>
    <xf numFmtId="0" fontId="6" fillId="5" borderId="1" xfId="3" applyNumberFormat="1" applyFont="1" applyFill="1" applyBorder="1" applyAlignment="1" applyProtection="1">
      <alignment horizontal="center" vertical="center"/>
      <protection locked="0"/>
    </xf>
    <xf numFmtId="0" fontId="6" fillId="5" borderId="14" xfId="3" applyNumberFormat="1" applyFont="1" applyFill="1" applyBorder="1" applyAlignment="1" applyProtection="1">
      <alignment horizontal="center" vertical="center"/>
      <protection locked="0"/>
    </xf>
    <xf numFmtId="0" fontId="6" fillId="5" borderId="1" xfId="3" applyNumberFormat="1" applyFont="1" applyFill="1" applyBorder="1" applyAlignment="1">
      <alignment horizontal="center" vertical="center"/>
    </xf>
    <xf numFmtId="0" fontId="6" fillId="5" borderId="2" xfId="3" applyNumberFormat="1" applyFont="1" applyFill="1" applyBorder="1" applyAlignment="1" applyProtection="1">
      <alignment horizontal="center" vertical="center"/>
      <protection locked="0"/>
    </xf>
    <xf numFmtId="0" fontId="6" fillId="5" borderId="42" xfId="3" applyNumberFormat="1" applyFont="1" applyFill="1" applyBorder="1" applyAlignment="1" applyProtection="1">
      <alignment horizontal="center" vertical="center"/>
      <protection locked="0"/>
    </xf>
    <xf numFmtId="0" fontId="6" fillId="5" borderId="36" xfId="3" applyFont="1" applyFill="1" applyBorder="1" applyAlignment="1" applyProtection="1">
      <alignment horizontal="center" vertical="center"/>
      <protection locked="0"/>
    </xf>
    <xf numFmtId="0" fontId="1" fillId="5" borderId="23" xfId="3" applyNumberFormat="1" applyFont="1" applyFill="1" applyBorder="1" applyAlignment="1" applyProtection="1">
      <alignment horizontal="center" vertical="center"/>
      <protection locked="0"/>
    </xf>
    <xf numFmtId="1" fontId="1" fillId="7" borderId="1" xfId="3" applyNumberFormat="1" applyFont="1" applyFill="1" applyBorder="1" applyAlignment="1">
      <alignment horizontal="center" vertical="center"/>
    </xf>
    <xf numFmtId="0" fontId="1" fillId="5" borderId="1" xfId="3" applyNumberFormat="1" applyFont="1" applyFill="1" applyBorder="1" applyAlignment="1">
      <alignment horizontal="center" vertical="center"/>
    </xf>
    <xf numFmtId="0" fontId="1" fillId="5" borderId="1" xfId="3" applyNumberFormat="1" applyFont="1" applyFill="1" applyBorder="1" applyAlignment="1" applyProtection="1">
      <alignment horizontal="center" vertical="center"/>
      <protection locked="0"/>
    </xf>
    <xf numFmtId="0" fontId="1" fillId="7" borderId="1" xfId="3" applyNumberFormat="1" applyFont="1" applyFill="1" applyBorder="1" applyAlignment="1">
      <alignment horizontal="center" vertical="center"/>
    </xf>
    <xf numFmtId="0" fontId="1" fillId="7" borderId="9" xfId="3" applyNumberFormat="1" applyFont="1" applyFill="1" applyBorder="1" applyAlignment="1">
      <alignment horizontal="center" vertical="center"/>
    </xf>
    <xf numFmtId="0" fontId="6" fillId="7" borderId="1" xfId="3" applyNumberFormat="1" applyFont="1" applyFill="1" applyBorder="1" applyAlignment="1" applyProtection="1">
      <alignment horizontal="left" vertical="center" wrapText="1"/>
      <protection locked="0"/>
    </xf>
    <xf numFmtId="0" fontId="6" fillId="5" borderId="42" xfId="3" applyFont="1" applyFill="1" applyBorder="1" applyAlignment="1">
      <alignment horizontal="center" vertical="center"/>
    </xf>
    <xf numFmtId="0" fontId="6" fillId="5" borderId="51" xfId="3" applyFont="1" applyFill="1" applyBorder="1" applyAlignment="1">
      <alignment horizontal="center" vertical="center"/>
    </xf>
    <xf numFmtId="0" fontId="1" fillId="5" borderId="30" xfId="3" applyNumberFormat="1" applyFont="1" applyFill="1" applyBorder="1" applyAlignment="1" applyProtection="1">
      <alignment horizontal="center" vertical="center"/>
      <protection locked="0"/>
    </xf>
    <xf numFmtId="1" fontId="6" fillId="5" borderId="23" xfId="3" applyNumberFormat="1" applyFont="1" applyFill="1" applyBorder="1" applyAlignment="1">
      <alignment horizontal="center" vertical="center"/>
    </xf>
    <xf numFmtId="0" fontId="6" fillId="5" borderId="30" xfId="3" applyNumberFormat="1" applyFont="1" applyFill="1" applyBorder="1" applyAlignment="1" applyProtection="1">
      <alignment horizontal="center" vertical="center"/>
      <protection locked="0"/>
    </xf>
    <xf numFmtId="0" fontId="6" fillId="5" borderId="33" xfId="3" applyNumberFormat="1" applyFont="1" applyFill="1" applyBorder="1" applyAlignment="1" applyProtection="1">
      <alignment horizontal="center" vertical="center"/>
      <protection locked="0"/>
    </xf>
    <xf numFmtId="0" fontId="6" fillId="5" borderId="23" xfId="3" applyFont="1" applyFill="1" applyBorder="1" applyAlignment="1">
      <alignment horizontal="center" vertical="center"/>
    </xf>
    <xf numFmtId="0" fontId="6" fillId="7" borderId="52" xfId="3" applyNumberFormat="1" applyFont="1" applyFill="1" applyBorder="1" applyAlignment="1">
      <alignment horizontal="center" vertical="center"/>
    </xf>
    <xf numFmtId="0" fontId="6" fillId="8" borderId="13" xfId="3" applyNumberFormat="1" applyFont="1" applyFill="1" applyBorder="1" applyAlignment="1">
      <alignment horizontal="center" vertical="center"/>
    </xf>
    <xf numFmtId="0" fontId="6" fillId="5" borderId="0" xfId="3" applyNumberFormat="1" applyFont="1" applyFill="1" applyBorder="1" applyAlignment="1">
      <alignment horizontal="center" vertical="center"/>
    </xf>
    <xf numFmtId="0" fontId="6" fillId="5" borderId="54" xfId="3" applyNumberFormat="1" applyFont="1" applyFill="1" applyBorder="1" applyAlignment="1">
      <alignment horizontal="center" vertical="center"/>
    </xf>
    <xf numFmtId="0" fontId="6" fillId="7" borderId="55" xfId="3" applyNumberFormat="1" applyFont="1" applyFill="1" applyBorder="1" applyAlignment="1">
      <alignment horizontal="center" vertical="center"/>
    </xf>
    <xf numFmtId="0" fontId="6" fillId="5" borderId="55" xfId="3" applyNumberFormat="1" applyFont="1" applyFill="1" applyBorder="1" applyAlignment="1">
      <alignment horizontal="center" vertical="center"/>
    </xf>
    <xf numFmtId="0" fontId="6" fillId="5" borderId="36" xfId="3" applyNumberFormat="1" applyFont="1" applyFill="1" applyBorder="1" applyAlignment="1">
      <alignment horizontal="center" vertical="center"/>
    </xf>
    <xf numFmtId="0" fontId="6" fillId="5" borderId="36" xfId="3" applyNumberFormat="1" applyFont="1" applyFill="1" applyBorder="1" applyAlignment="1">
      <alignment horizontal="center" vertical="center" wrapText="1"/>
    </xf>
    <xf numFmtId="0" fontId="6" fillId="5" borderId="56" xfId="3" applyNumberFormat="1" applyFont="1" applyFill="1" applyBorder="1" applyAlignment="1">
      <alignment horizontal="center" vertical="center" wrapText="1"/>
    </xf>
    <xf numFmtId="0" fontId="6" fillId="5" borderId="57" xfId="3" applyNumberFormat="1" applyFont="1" applyFill="1" applyBorder="1" applyAlignment="1" applyProtection="1">
      <alignment horizontal="center" vertical="center"/>
      <protection locked="0"/>
    </xf>
    <xf numFmtId="0" fontId="1" fillId="5" borderId="58" xfId="3" applyNumberFormat="1" applyFont="1" applyFill="1" applyBorder="1" applyAlignment="1" applyProtection="1">
      <alignment horizontal="center" vertical="center"/>
      <protection locked="0"/>
    </xf>
    <xf numFmtId="0" fontId="6" fillId="7" borderId="60" xfId="3" applyNumberFormat="1" applyFont="1" applyFill="1" applyBorder="1" applyAlignment="1">
      <alignment horizontal="center" vertical="center"/>
    </xf>
    <xf numFmtId="0" fontId="1" fillId="5" borderId="57" xfId="3" applyNumberFormat="1" applyFont="1" applyFill="1" applyBorder="1" applyAlignment="1" applyProtection="1">
      <alignment horizontal="center" vertical="center"/>
      <protection locked="0"/>
    </xf>
    <xf numFmtId="0" fontId="6" fillId="5" borderId="57" xfId="3" applyNumberFormat="1" applyFont="1" applyFill="1" applyBorder="1" applyAlignment="1">
      <alignment horizontal="center" vertical="center"/>
    </xf>
    <xf numFmtId="0" fontId="1" fillId="5" borderId="57" xfId="3" applyNumberFormat="1" applyFont="1" applyFill="1" applyBorder="1" applyAlignment="1">
      <alignment horizontal="center" vertical="center"/>
    </xf>
    <xf numFmtId="0" fontId="1" fillId="5" borderId="61" xfId="3" applyNumberFormat="1" applyFont="1" applyFill="1" applyBorder="1" applyAlignment="1" applyProtection="1">
      <alignment horizontal="center" vertical="center"/>
      <protection locked="0"/>
    </xf>
    <xf numFmtId="0" fontId="6" fillId="5" borderId="23" xfId="3" applyNumberFormat="1" applyFont="1" applyFill="1" applyBorder="1" applyAlignment="1" applyProtection="1">
      <alignment horizontal="left" vertical="center" wrapText="1"/>
      <protection locked="0"/>
    </xf>
    <xf numFmtId="0" fontId="16" fillId="5" borderId="23" xfId="3" applyNumberFormat="1" applyFont="1" applyFill="1" applyBorder="1" applyAlignment="1">
      <alignment horizontal="left" vertical="center" wrapText="1"/>
    </xf>
    <xf numFmtId="0" fontId="6" fillId="7" borderId="25" xfId="3" applyNumberFormat="1" applyFont="1" applyFill="1" applyBorder="1" applyAlignment="1">
      <alignment horizontal="left" vertical="center" wrapText="1"/>
    </xf>
    <xf numFmtId="0" fontId="6" fillId="7" borderId="59" xfId="3" applyNumberFormat="1" applyFont="1" applyFill="1" applyBorder="1" applyAlignment="1">
      <alignment horizontal="center" vertical="center"/>
    </xf>
    <xf numFmtId="0" fontId="6" fillId="5" borderId="5" xfId="3" applyNumberFormat="1" applyFont="1" applyFill="1" applyBorder="1" applyAlignment="1" applyProtection="1">
      <alignment horizontal="center" vertical="center"/>
      <protection locked="0"/>
    </xf>
    <xf numFmtId="0" fontId="6" fillId="5" borderId="7" xfId="3" applyNumberFormat="1" applyFont="1" applyFill="1" applyBorder="1" applyAlignment="1" applyProtection="1">
      <alignment horizontal="center" vertical="center"/>
      <protection locked="0"/>
    </xf>
    <xf numFmtId="0" fontId="6" fillId="5" borderId="23" xfId="3" applyFont="1" applyFill="1" applyBorder="1" applyAlignment="1">
      <alignment horizontal="left" vertical="center"/>
    </xf>
    <xf numFmtId="0" fontId="16" fillId="5" borderId="3" xfId="3" applyNumberFormat="1" applyFont="1" applyFill="1" applyBorder="1" applyAlignment="1">
      <alignment horizontal="left" vertical="center" wrapText="1"/>
    </xf>
    <xf numFmtId="0" fontId="6" fillId="5" borderId="27" xfId="3" applyNumberFormat="1" applyFont="1" applyFill="1" applyBorder="1" applyAlignment="1">
      <alignment horizontal="center" vertical="center"/>
    </xf>
    <xf numFmtId="0" fontId="1" fillId="2" borderId="1" xfId="3" applyNumberFormat="1" applyFont="1" applyFill="1" applyBorder="1" applyAlignment="1">
      <alignment horizontal="center" vertical="center"/>
    </xf>
    <xf numFmtId="0" fontId="1" fillId="2" borderId="9" xfId="3" applyNumberFormat="1" applyFont="1" applyFill="1" applyBorder="1" applyAlignment="1">
      <alignment horizontal="center" vertical="center"/>
    </xf>
    <xf numFmtId="0" fontId="1" fillId="7" borderId="9" xfId="3" applyNumberFormat="1" applyFont="1" applyFill="1" applyBorder="1" applyAlignment="1">
      <alignment horizontal="left" vertical="center" wrapText="1"/>
    </xf>
    <xf numFmtId="0" fontId="6" fillId="5" borderId="1" xfId="3" applyNumberFormat="1" applyFont="1" applyFill="1" applyBorder="1" applyAlignment="1">
      <alignment horizontal="right" vertical="center"/>
    </xf>
    <xf numFmtId="0" fontId="6" fillId="5" borderId="1" xfId="3" applyNumberFormat="1" applyFont="1" applyFill="1" applyBorder="1" applyAlignment="1">
      <alignment horizontal="center" vertical="center"/>
    </xf>
    <xf numFmtId="0" fontId="6" fillId="5" borderId="3" xfId="3" applyNumberFormat="1" applyFont="1" applyFill="1" applyBorder="1" applyAlignment="1">
      <alignment horizontal="center" vertical="center" wrapText="1"/>
    </xf>
    <xf numFmtId="0" fontId="6" fillId="5" borderId="11" xfId="3" applyNumberFormat="1" applyFont="1" applyFill="1" applyBorder="1" applyAlignment="1">
      <alignment horizontal="center" vertical="center" wrapText="1"/>
    </xf>
    <xf numFmtId="0" fontId="6" fillId="5" borderId="22" xfId="3" applyNumberFormat="1" applyFont="1" applyFill="1" applyBorder="1" applyAlignment="1">
      <alignment horizontal="center" vertical="center" wrapText="1"/>
    </xf>
    <xf numFmtId="0" fontId="2" fillId="5" borderId="1" xfId="3" applyNumberFormat="1" applyFont="1" applyFill="1" applyBorder="1" applyAlignment="1" applyProtection="1">
      <alignment horizontal="left" vertical="center" wrapText="1"/>
      <protection locked="0"/>
    </xf>
    <xf numFmtId="0" fontId="2" fillId="7" borderId="25" xfId="3" applyNumberFormat="1" applyFont="1" applyFill="1" applyBorder="1" applyAlignment="1" applyProtection="1">
      <alignment horizontal="left" vertical="center" wrapText="1"/>
      <protection locked="0"/>
    </xf>
    <xf numFmtId="0" fontId="19" fillId="0" borderId="15" xfId="3" applyFont="1" applyBorder="1" applyAlignment="1" applyProtection="1">
      <alignment vertical="center"/>
      <protection locked="0"/>
    </xf>
    <xf numFmtId="0" fontId="3" fillId="0" borderId="0" xfId="3" applyFont="1"/>
    <xf numFmtId="49" fontId="3" fillId="0" borderId="1" xfId="3" applyNumberFormat="1" applyFont="1" applyBorder="1" applyAlignment="1" applyProtection="1">
      <alignment horizontal="center" vertical="center"/>
      <protection locked="0"/>
    </xf>
    <xf numFmtId="49" fontId="3" fillId="0" borderId="1" xfId="3" applyNumberFormat="1" applyFont="1" applyBorder="1" applyAlignment="1" applyProtection="1">
      <alignment horizontal="center" vertical="center" textRotation="90"/>
      <protection locked="0"/>
    </xf>
    <xf numFmtId="49" fontId="3" fillId="0" borderId="1" xfId="3" applyNumberFormat="1" applyFont="1" applyBorder="1" applyAlignment="1" applyProtection="1">
      <alignment horizontal="left" vertical="center" textRotation="90"/>
      <protection locked="0"/>
    </xf>
    <xf numFmtId="0" fontId="3" fillId="2" borderId="1" xfId="3" applyNumberFormat="1" applyFont="1" applyFill="1" applyBorder="1" applyAlignment="1" applyProtection="1">
      <alignment horizontal="center" vertical="center"/>
      <protection locked="0"/>
    </xf>
    <xf numFmtId="0" fontId="3" fillId="2" borderId="1" xfId="3" applyNumberFormat="1" applyFont="1" applyFill="1" applyBorder="1" applyAlignment="1" applyProtection="1">
      <alignment horizontal="left" vertical="center"/>
      <protection locked="0"/>
    </xf>
    <xf numFmtId="0" fontId="3" fillId="0" borderId="0" xfId="3" applyFont="1" applyAlignment="1" applyProtection="1">
      <alignment horizontal="left" vertical="center"/>
      <protection locked="0"/>
    </xf>
    <xf numFmtId="0" fontId="3" fillId="0" borderId="0" xfId="3" applyFont="1" applyAlignment="1" applyProtection="1">
      <alignment horizontal="center" vertical="center"/>
      <protection locked="0"/>
    </xf>
    <xf numFmtId="0" fontId="3" fillId="0" borderId="1" xfId="3" applyNumberFormat="1" applyFont="1" applyBorder="1" applyAlignment="1" applyProtection="1">
      <alignment horizontal="center" vertical="center"/>
      <protection locked="0"/>
    </xf>
    <xf numFmtId="0" fontId="3" fillId="0" borderId="0" xfId="3" applyFont="1" applyAlignment="1" applyProtection="1">
      <alignment horizontal="left" vertical="top" wrapText="1"/>
      <protection locked="0"/>
    </xf>
    <xf numFmtId="0" fontId="20" fillId="0" borderId="1" xfId="3" applyNumberFormat="1" applyFont="1" applyBorder="1" applyAlignment="1" applyProtection="1">
      <alignment horizontal="center" vertical="center"/>
      <protection locked="0"/>
    </xf>
    <xf numFmtId="0" fontId="6" fillId="0" borderId="0" xfId="3"/>
    <xf numFmtId="0" fontId="3" fillId="0" borderId="1" xfId="3" applyNumberFormat="1" applyFont="1" applyBorder="1" applyAlignment="1" applyProtection="1">
      <alignment horizontal="center" vertical="center"/>
      <protection locked="0"/>
    </xf>
    <xf numFmtId="0" fontId="21" fillId="6" borderId="2" xfId="3" applyFont="1" applyFill="1" applyBorder="1" applyAlignment="1">
      <alignment horizontal="center" vertical="center"/>
    </xf>
    <xf numFmtId="0" fontId="21" fillId="6" borderId="13" xfId="3" applyFont="1" applyFill="1" applyBorder="1" applyAlignment="1">
      <alignment horizontal="center" vertical="center"/>
    </xf>
    <xf numFmtId="0" fontId="21" fillId="6" borderId="14" xfId="3" applyFont="1" applyFill="1" applyBorder="1" applyAlignment="1">
      <alignment horizontal="center" vertical="center"/>
    </xf>
    <xf numFmtId="0" fontId="22" fillId="0" borderId="0" xfId="3" applyFont="1" applyAlignment="1" applyProtection="1">
      <alignment horizontal="right" vertical="center"/>
      <protection locked="0"/>
    </xf>
    <xf numFmtId="0" fontId="23" fillId="0" borderId="0" xfId="3" applyFont="1" applyAlignment="1" applyProtection="1">
      <alignment horizontal="right" vertical="center"/>
      <protection locked="0"/>
    </xf>
    <xf numFmtId="0" fontId="23" fillId="2" borderId="0" xfId="3" applyFont="1" applyFill="1" applyBorder="1" applyAlignment="1" applyProtection="1">
      <alignment horizontal="center" vertical="center"/>
      <protection locked="0"/>
    </xf>
    <xf numFmtId="0" fontId="25" fillId="0" borderId="0" xfId="3" applyFont="1"/>
    <xf numFmtId="0" fontId="25" fillId="2" borderId="0" xfId="3" applyFont="1" applyFill="1" applyBorder="1" applyAlignment="1" applyProtection="1">
      <alignment horizontal="center" vertical="center"/>
      <protection locked="0"/>
    </xf>
    <xf numFmtId="0" fontId="6" fillId="5" borderId="1" xfId="3" applyNumberFormat="1" applyFont="1" applyFill="1" applyBorder="1" applyAlignment="1">
      <alignment horizontal="center" vertical="center"/>
    </xf>
    <xf numFmtId="0" fontId="21" fillId="6" borderId="0" xfId="3" applyFont="1" applyFill="1" applyBorder="1" applyAlignment="1">
      <alignment horizontal="center" vertical="center"/>
    </xf>
    <xf numFmtId="0" fontId="6" fillId="8" borderId="6" xfId="3" applyNumberFormat="1" applyFont="1" applyFill="1" applyBorder="1" applyAlignment="1">
      <alignment horizontal="center" vertical="center"/>
    </xf>
    <xf numFmtId="0" fontId="6" fillId="5" borderId="6" xfId="3" applyNumberFormat="1" applyFont="1" applyFill="1" applyBorder="1" applyAlignment="1">
      <alignment horizontal="center" vertical="center"/>
    </xf>
    <xf numFmtId="0" fontId="6" fillId="6" borderId="51" xfId="3" applyFill="1" applyBorder="1"/>
    <xf numFmtId="0" fontId="6" fillId="5" borderId="4" xfId="3" applyNumberFormat="1" applyFont="1" applyFill="1" applyBorder="1" applyAlignment="1">
      <alignment horizontal="center" vertical="center"/>
    </xf>
    <xf numFmtId="0" fontId="6" fillId="5" borderId="17" xfId="3" applyNumberFormat="1" applyFont="1" applyFill="1" applyBorder="1" applyAlignment="1" applyProtection="1">
      <alignment horizontal="center" vertical="center"/>
      <protection locked="0"/>
    </xf>
    <xf numFmtId="0" fontId="6" fillId="7" borderId="3" xfId="3" applyNumberFormat="1" applyFont="1" applyFill="1" applyBorder="1" applyAlignment="1">
      <alignment horizontal="center" vertical="center"/>
    </xf>
    <xf numFmtId="0" fontId="1" fillId="2" borderId="12" xfId="3" applyNumberFormat="1" applyFont="1" applyFill="1" applyBorder="1" applyAlignment="1">
      <alignment horizontal="center" vertical="center"/>
    </xf>
    <xf numFmtId="0" fontId="1" fillId="2" borderId="10" xfId="3" applyNumberFormat="1" applyFont="1" applyFill="1" applyBorder="1" applyAlignment="1">
      <alignment horizontal="center" vertical="center"/>
    </xf>
    <xf numFmtId="0" fontId="1" fillId="5" borderId="1" xfId="3" applyNumberFormat="1" applyFont="1" applyFill="1" applyBorder="1" applyAlignment="1" applyProtection="1">
      <alignment horizontal="left" vertical="center" wrapText="1"/>
      <protection locked="0"/>
    </xf>
    <xf numFmtId="0" fontId="28" fillId="2" borderId="0" xfId="3" applyFont="1" applyFill="1" applyBorder="1" applyAlignment="1" applyProtection="1">
      <alignment horizontal="center" vertical="center"/>
      <protection locked="0"/>
    </xf>
    <xf numFmtId="0" fontId="26" fillId="2" borderId="0" xfId="3" applyFont="1" applyFill="1" applyBorder="1" applyAlignment="1" applyProtection="1">
      <alignment horizontal="center" vertical="center"/>
      <protection locked="0"/>
    </xf>
    <xf numFmtId="0" fontId="26" fillId="2" borderId="0" xfId="3" applyFont="1" applyFill="1" applyBorder="1" applyAlignment="1" applyProtection="1">
      <alignment horizontal="left" vertical="center"/>
      <protection locked="0"/>
    </xf>
    <xf numFmtId="0" fontId="30" fillId="0" borderId="0" xfId="3" applyFont="1"/>
    <xf numFmtId="0" fontId="3" fillId="0" borderId="1" xfId="3" applyNumberFormat="1" applyFont="1" applyBorder="1" applyAlignment="1" applyProtection="1">
      <alignment horizontal="center" vertical="center"/>
      <protection locked="0"/>
    </xf>
    <xf numFmtId="0" fontId="6" fillId="5" borderId="3" xfId="3" applyNumberFormat="1" applyFont="1" applyFill="1" applyBorder="1" applyAlignment="1">
      <alignment horizontal="center" vertical="center"/>
    </xf>
    <xf numFmtId="0" fontId="6" fillId="5" borderId="45" xfId="3" applyNumberFormat="1" applyFont="1" applyFill="1" applyBorder="1" applyAlignment="1">
      <alignment horizontal="center" vertical="center"/>
    </xf>
    <xf numFmtId="0" fontId="6" fillId="5" borderId="63" xfId="3" applyNumberFormat="1" applyFont="1" applyFill="1" applyBorder="1" applyAlignment="1" applyProtection="1">
      <alignment horizontal="center" vertical="center"/>
      <protection locked="0"/>
    </xf>
    <xf numFmtId="0" fontId="6" fillId="5" borderId="45" xfId="3" applyNumberFormat="1" applyFont="1" applyFill="1" applyBorder="1" applyAlignment="1">
      <alignment horizontal="center" vertical="center" wrapText="1"/>
    </xf>
    <xf numFmtId="0" fontId="1" fillId="5" borderId="23" xfId="3" applyNumberFormat="1" applyFont="1" applyFill="1" applyBorder="1" applyAlignment="1" applyProtection="1">
      <alignment horizontal="left" vertical="center" wrapText="1"/>
      <protection locked="0"/>
    </xf>
    <xf numFmtId="0" fontId="1" fillId="5" borderId="33" xfId="3" applyNumberFormat="1" applyFont="1" applyFill="1" applyBorder="1" applyAlignment="1" applyProtection="1">
      <alignment horizontal="center" vertical="center"/>
      <protection locked="0"/>
    </xf>
    <xf numFmtId="0" fontId="3" fillId="0" borderId="0" xfId="3" applyFont="1" applyAlignment="1" applyProtection="1">
      <alignment horizontal="center" vertical="center"/>
      <protection locked="0"/>
    </xf>
    <xf numFmtId="0" fontId="3" fillId="4" borderId="1" xfId="3" applyNumberFormat="1" applyFont="1" applyFill="1" applyBorder="1" applyAlignment="1" applyProtection="1">
      <alignment horizontal="center" vertical="center"/>
      <protection locked="0"/>
    </xf>
    <xf numFmtId="0" fontId="3" fillId="0" borderId="6" xfId="3" applyFont="1" applyBorder="1" applyAlignment="1" applyProtection="1">
      <alignment vertical="center"/>
      <protection locked="0"/>
    </xf>
    <xf numFmtId="0" fontId="3" fillId="0" borderId="0" xfId="3" applyFont="1" applyAlignment="1" applyProtection="1">
      <alignment vertical="center"/>
      <protection locked="0"/>
    </xf>
    <xf numFmtId="0" fontId="3" fillId="5" borderId="1" xfId="3" applyNumberFormat="1" applyFont="1" applyFill="1" applyBorder="1" applyAlignment="1" applyProtection="1">
      <alignment horizontal="center" vertical="center"/>
      <protection locked="0"/>
    </xf>
    <xf numFmtId="0" fontId="6" fillId="5" borderId="47" xfId="3" applyFont="1" applyFill="1" applyBorder="1" applyAlignment="1" applyProtection="1">
      <alignment horizontal="center" vertical="center" wrapText="1"/>
      <protection locked="0"/>
    </xf>
    <xf numFmtId="0" fontId="6" fillId="5" borderId="50" xfId="3" applyFont="1" applyFill="1" applyBorder="1" applyAlignment="1" applyProtection="1">
      <alignment horizontal="center" vertical="center" wrapText="1"/>
      <protection locked="0"/>
    </xf>
    <xf numFmtId="0" fontId="6" fillId="5" borderId="1" xfId="3" applyNumberFormat="1" applyFont="1" applyFill="1" applyBorder="1" applyAlignment="1">
      <alignment horizontal="center" vertical="center"/>
    </xf>
    <xf numFmtId="0" fontId="6" fillId="5" borderId="2" xfId="3" applyFont="1" applyFill="1" applyBorder="1" applyAlignment="1" applyProtection="1">
      <alignment horizontal="center" vertical="center"/>
      <protection locked="0"/>
    </xf>
    <xf numFmtId="0" fontId="6" fillId="5" borderId="2" xfId="3" applyNumberFormat="1" applyFont="1" applyFill="1" applyBorder="1" applyAlignment="1">
      <alignment horizontal="center" vertical="center"/>
    </xf>
    <xf numFmtId="0" fontId="6" fillId="5" borderId="36" xfId="3" applyNumberFormat="1" applyFont="1" applyFill="1" applyBorder="1" applyAlignment="1">
      <alignment horizontal="center" vertical="center"/>
    </xf>
    <xf numFmtId="0" fontId="6" fillId="5" borderId="1" xfId="3" applyNumberFormat="1" applyFont="1" applyFill="1" applyBorder="1" applyAlignment="1">
      <alignment horizontal="center" vertical="center" wrapText="1"/>
    </xf>
    <xf numFmtId="0" fontId="17" fillId="5" borderId="1" xfId="3" applyNumberFormat="1" applyFont="1" applyFill="1" applyBorder="1" applyAlignment="1">
      <alignment horizontal="center" vertical="center" wrapText="1"/>
    </xf>
    <xf numFmtId="0" fontId="6" fillId="5" borderId="2" xfId="3" applyNumberFormat="1" applyFont="1" applyFill="1" applyBorder="1" applyAlignment="1">
      <alignment horizontal="center" vertical="center"/>
    </xf>
    <xf numFmtId="0" fontId="6" fillId="5" borderId="14" xfId="3" applyNumberFormat="1" applyFont="1" applyFill="1" applyBorder="1" applyAlignment="1" applyProtection="1">
      <alignment horizontal="center" vertical="center"/>
      <protection locked="0"/>
    </xf>
    <xf numFmtId="0" fontId="6" fillId="5" borderId="2" xfId="3" applyNumberFormat="1" applyFont="1" applyFill="1" applyBorder="1" applyAlignment="1" applyProtection="1">
      <alignment horizontal="center" vertical="center"/>
      <protection locked="0"/>
    </xf>
    <xf numFmtId="0" fontId="6" fillId="5" borderId="1" xfId="3" applyNumberFormat="1" applyFont="1" applyFill="1" applyBorder="1" applyAlignment="1">
      <alignment horizontal="center" vertical="center"/>
    </xf>
    <xf numFmtId="0" fontId="6" fillId="5" borderId="3" xfId="3" applyNumberFormat="1" applyFont="1" applyFill="1" applyBorder="1" applyAlignment="1">
      <alignment horizontal="center" vertical="center"/>
    </xf>
    <xf numFmtId="0" fontId="31" fillId="5" borderId="9" xfId="3" applyNumberFormat="1" applyFont="1" applyFill="1" applyBorder="1" applyAlignment="1">
      <alignment horizontal="center" vertical="center"/>
    </xf>
    <xf numFmtId="0" fontId="21" fillId="5" borderId="1" xfId="3" applyNumberFormat="1" applyFont="1" applyFill="1" applyBorder="1" applyAlignment="1">
      <alignment horizontal="center" vertical="center"/>
    </xf>
    <xf numFmtId="0" fontId="21" fillId="5" borderId="23" xfId="3" applyNumberFormat="1" applyFont="1" applyFill="1" applyBorder="1" applyAlignment="1" applyProtection="1">
      <alignment horizontal="left" vertical="center" wrapText="1"/>
      <protection locked="0"/>
    </xf>
    <xf numFmtId="0" fontId="31" fillId="5" borderId="1" xfId="3" applyNumberFormat="1" applyFont="1" applyFill="1" applyBorder="1" applyAlignment="1">
      <alignment horizontal="center" vertical="center"/>
    </xf>
    <xf numFmtId="0" fontId="31" fillId="5" borderId="26" xfId="3" applyNumberFormat="1" applyFont="1" applyFill="1" applyBorder="1" applyAlignment="1" applyProtection="1">
      <alignment horizontal="left" vertical="center" wrapText="1"/>
      <protection locked="0"/>
    </xf>
    <xf numFmtId="0" fontId="6" fillId="5" borderId="64" xfId="3" applyNumberFormat="1" applyFont="1" applyFill="1" applyBorder="1" applyAlignment="1" applyProtection="1">
      <alignment horizontal="center" vertical="center"/>
      <protection locked="0"/>
    </xf>
    <xf numFmtId="0" fontId="6" fillId="5" borderId="65" xfId="3" applyNumberFormat="1" applyFont="1" applyFill="1" applyBorder="1" applyAlignment="1" applyProtection="1">
      <alignment horizontal="center" vertical="center"/>
      <protection locked="0"/>
    </xf>
    <xf numFmtId="0" fontId="6" fillId="5" borderId="66" xfId="3" applyNumberFormat="1" applyFont="1" applyFill="1" applyBorder="1" applyAlignment="1" applyProtection="1">
      <alignment horizontal="center" vertical="center"/>
      <protection locked="0"/>
    </xf>
    <xf numFmtId="0" fontId="1" fillId="5" borderId="41" xfId="3" applyNumberFormat="1" applyFont="1" applyFill="1" applyBorder="1" applyAlignment="1" applyProtection="1">
      <alignment horizontal="center" vertical="center"/>
      <protection locked="0"/>
    </xf>
    <xf numFmtId="1" fontId="6" fillId="5" borderId="28" xfId="3" applyNumberFormat="1" applyFont="1" applyFill="1" applyBorder="1" applyAlignment="1">
      <alignment horizontal="center" vertical="center"/>
    </xf>
    <xf numFmtId="0" fontId="31" fillId="5" borderId="3" xfId="3" applyNumberFormat="1" applyFont="1" applyFill="1" applyBorder="1" applyAlignment="1">
      <alignment horizontal="center" vertical="center"/>
    </xf>
    <xf numFmtId="0" fontId="1" fillId="5" borderId="30" xfId="3" applyNumberFormat="1" applyFont="1" applyFill="1" applyBorder="1" applyAlignment="1">
      <alignment horizontal="center" vertical="center"/>
    </xf>
    <xf numFmtId="0" fontId="31" fillId="5" borderId="23" xfId="3" applyNumberFormat="1" applyFont="1" applyFill="1" applyBorder="1" applyAlignment="1" applyProtection="1">
      <alignment horizontal="left" vertical="center" wrapText="1"/>
      <protection locked="0"/>
    </xf>
    <xf numFmtId="0" fontId="21" fillId="5" borderId="27" xfId="3" applyNumberFormat="1" applyFont="1" applyFill="1" applyBorder="1" applyAlignment="1" applyProtection="1">
      <alignment horizontal="left" vertical="center" wrapText="1"/>
      <protection locked="0"/>
    </xf>
    <xf numFmtId="0" fontId="6" fillId="5" borderId="16" xfId="3" applyNumberFormat="1" applyFont="1" applyFill="1" applyBorder="1" applyAlignment="1">
      <alignment horizontal="center" vertical="center"/>
    </xf>
    <xf numFmtId="0" fontId="6" fillId="5" borderId="52" xfId="3" applyNumberFormat="1" applyFont="1" applyFill="1" applyBorder="1" applyAlignment="1">
      <alignment horizontal="center" vertical="center"/>
    </xf>
    <xf numFmtId="0" fontId="1" fillId="5" borderId="14" xfId="4" applyFont="1" applyFill="1" applyBorder="1" applyAlignment="1">
      <alignment horizontal="center" vertical="center"/>
    </xf>
    <xf numFmtId="1" fontId="1" fillId="5" borderId="1" xfId="4" applyNumberFormat="1" applyFont="1" applyFill="1" applyBorder="1" applyAlignment="1">
      <alignment horizontal="center" vertical="center"/>
    </xf>
    <xf numFmtId="1" fontId="1" fillId="7" borderId="1" xfId="4" applyNumberFormat="1" applyFont="1" applyFill="1" applyBorder="1" applyAlignment="1">
      <alignment horizontal="center" vertical="center"/>
    </xf>
    <xf numFmtId="1" fontId="1" fillId="5" borderId="2" xfId="4" applyNumberFormat="1" applyFont="1" applyFill="1" applyBorder="1" applyAlignment="1">
      <alignment horizontal="center" vertical="center"/>
    </xf>
    <xf numFmtId="1" fontId="1" fillId="5" borderId="23" xfId="4" applyNumberFormat="1" applyFont="1" applyFill="1" applyBorder="1" applyAlignment="1">
      <alignment horizontal="center" vertical="center"/>
    </xf>
    <xf numFmtId="0" fontId="1" fillId="5" borderId="1" xfId="4" applyNumberFormat="1" applyFont="1" applyFill="1" applyBorder="1" applyAlignment="1">
      <alignment horizontal="center" vertical="center"/>
    </xf>
    <xf numFmtId="0" fontId="1" fillId="5" borderId="1" xfId="4" applyFont="1" applyFill="1" applyBorder="1" applyAlignment="1">
      <alignment horizontal="center" vertical="center"/>
    </xf>
    <xf numFmtId="0" fontId="1" fillId="5" borderId="5" xfId="4" applyNumberFormat="1" applyFont="1" applyFill="1" applyBorder="1" applyAlignment="1">
      <alignment horizontal="center" vertical="center"/>
    </xf>
    <xf numFmtId="1" fontId="1" fillId="5" borderId="5" xfId="4" applyNumberFormat="1" applyFont="1" applyFill="1" applyBorder="1" applyAlignment="1">
      <alignment horizontal="center" vertical="center"/>
    </xf>
    <xf numFmtId="1" fontId="1" fillId="5" borderId="7" xfId="4" applyNumberFormat="1" applyFont="1" applyFill="1" applyBorder="1" applyAlignment="1">
      <alignment horizontal="center" vertical="center"/>
    </xf>
    <xf numFmtId="1" fontId="1" fillId="7" borderId="11" xfId="3" applyNumberFormat="1" applyFont="1" applyFill="1" applyBorder="1" applyAlignment="1">
      <alignment horizontal="center" vertical="center"/>
    </xf>
    <xf numFmtId="1" fontId="1" fillId="8" borderId="14" xfId="4" applyNumberFormat="1" applyFont="1" applyFill="1" applyBorder="1" applyAlignment="1">
      <alignment horizontal="center" vertical="center"/>
    </xf>
    <xf numFmtId="0" fontId="1" fillId="8" borderId="36" xfId="4" applyFont="1" applyFill="1" applyBorder="1" applyAlignment="1">
      <alignment horizontal="center" vertical="center"/>
    </xf>
    <xf numFmtId="0" fontId="1" fillId="8" borderId="23" xfId="4" applyFont="1" applyFill="1" applyBorder="1" applyAlignment="1">
      <alignment horizontal="center" vertical="center"/>
    </xf>
    <xf numFmtId="1" fontId="1" fillId="8" borderId="19" xfId="4" applyNumberFormat="1" applyFont="1" applyFill="1" applyBorder="1" applyAlignment="1">
      <alignment horizontal="center" vertical="center"/>
    </xf>
    <xf numFmtId="0" fontId="1" fillId="5" borderId="23" xfId="4" applyFont="1" applyFill="1" applyBorder="1" applyAlignment="1" applyProtection="1">
      <alignment horizontal="center" vertical="center"/>
      <protection locked="0"/>
    </xf>
    <xf numFmtId="0" fontId="6" fillId="8" borderId="1" xfId="3" applyFont="1" applyFill="1" applyBorder="1" applyAlignment="1" applyProtection="1">
      <alignment horizontal="center" vertical="center"/>
      <protection locked="0"/>
    </xf>
    <xf numFmtId="0" fontId="6" fillId="8" borderId="23" xfId="3" applyFont="1" applyFill="1" applyBorder="1" applyAlignment="1" applyProtection="1">
      <alignment horizontal="center" vertical="center"/>
      <protection locked="0"/>
    </xf>
    <xf numFmtId="0" fontId="6" fillId="8" borderId="23" xfId="3" applyNumberFormat="1" applyFont="1" applyFill="1" applyBorder="1" applyAlignment="1">
      <alignment horizontal="center" vertical="center"/>
    </xf>
    <xf numFmtId="0" fontId="6" fillId="8" borderId="30" xfId="3" applyNumberFormat="1" applyFont="1" applyFill="1" applyBorder="1" applyAlignment="1" applyProtection="1">
      <alignment horizontal="center" vertical="center"/>
      <protection locked="0"/>
    </xf>
    <xf numFmtId="0" fontId="6" fillId="8" borderId="23" xfId="3" applyNumberFormat="1" applyFont="1" applyFill="1" applyBorder="1" applyAlignment="1" applyProtection="1">
      <alignment horizontal="center" vertical="center"/>
      <protection locked="0"/>
    </xf>
    <xf numFmtId="0" fontId="6" fillId="8" borderId="26" xfId="3" applyNumberFormat="1" applyFont="1" applyFill="1" applyBorder="1" applyAlignment="1">
      <alignment horizontal="center" vertical="center"/>
    </xf>
    <xf numFmtId="0" fontId="6" fillId="8" borderId="27" xfId="3" applyNumberFormat="1" applyFont="1" applyFill="1" applyBorder="1" applyAlignment="1" applyProtection="1">
      <alignment horizontal="center" vertical="center"/>
      <protection locked="0"/>
    </xf>
    <xf numFmtId="0" fontId="6" fillId="5" borderId="27" xfId="3" applyNumberFormat="1" applyFont="1" applyFill="1" applyBorder="1" applyAlignment="1" applyProtection="1">
      <alignment horizontal="center" vertical="center"/>
      <protection locked="0"/>
    </xf>
    <xf numFmtId="0" fontId="6" fillId="5" borderId="3" xfId="3" applyNumberFormat="1" applyFont="1" applyFill="1" applyBorder="1" applyAlignment="1" applyProtection="1">
      <alignment horizontal="center" vertical="center"/>
      <protection locked="0"/>
    </xf>
    <xf numFmtId="0" fontId="6" fillId="8" borderId="17" xfId="3" applyNumberFormat="1" applyFont="1" applyFill="1" applyBorder="1" applyAlignment="1" applyProtection="1">
      <alignment horizontal="center" vertical="center"/>
      <protection locked="0"/>
    </xf>
    <xf numFmtId="0" fontId="6" fillId="5" borderId="0" xfId="3" applyNumberFormat="1" applyFont="1" applyFill="1" applyBorder="1" applyAlignment="1">
      <alignment horizontal="center" vertical="center" wrapText="1"/>
    </xf>
    <xf numFmtId="0" fontId="1" fillId="2" borderId="5" xfId="3" applyNumberFormat="1" applyFont="1" applyFill="1" applyBorder="1" applyAlignment="1">
      <alignment horizontal="center" vertical="center"/>
    </xf>
    <xf numFmtId="0" fontId="1" fillId="2" borderId="68" xfId="3" applyNumberFormat="1" applyFont="1" applyFill="1" applyBorder="1" applyAlignment="1">
      <alignment horizontal="center" vertical="center"/>
    </xf>
    <xf numFmtId="0" fontId="6" fillId="7" borderId="1" xfId="3" applyNumberFormat="1" applyFont="1" applyFill="1" applyBorder="1" applyAlignment="1">
      <alignment horizontal="center" vertical="center" wrapText="1"/>
    </xf>
    <xf numFmtId="0" fontId="21" fillId="5" borderId="5" xfId="3" applyNumberFormat="1" applyFont="1" applyFill="1" applyBorder="1" applyAlignment="1">
      <alignment horizontal="left" vertical="center" wrapText="1"/>
    </xf>
    <xf numFmtId="0" fontId="21" fillId="0" borderId="3" xfId="0" applyFont="1" applyBorder="1" applyAlignment="1">
      <alignment wrapText="1"/>
    </xf>
    <xf numFmtId="0" fontId="21" fillId="5" borderId="3" xfId="3" applyNumberFormat="1" applyFont="1" applyFill="1" applyBorder="1" applyAlignment="1">
      <alignment horizontal="left" vertical="center" wrapText="1"/>
    </xf>
    <xf numFmtId="0" fontId="21" fillId="6" borderId="1" xfId="3" applyNumberFormat="1" applyFont="1" applyFill="1" applyBorder="1" applyAlignment="1">
      <alignment horizontal="left" vertical="center" wrapText="1"/>
    </xf>
    <xf numFmtId="0" fontId="6" fillId="7" borderId="26" xfId="3" applyNumberFormat="1" applyFont="1" applyFill="1" applyBorder="1" applyAlignment="1">
      <alignment horizontal="left" vertical="center" wrapText="1"/>
    </xf>
    <xf numFmtId="0" fontId="21" fillId="5" borderId="28" xfId="3" applyNumberFormat="1" applyFont="1" applyFill="1" applyBorder="1" applyAlignment="1" applyProtection="1">
      <alignment horizontal="left" vertical="center" wrapText="1"/>
      <protection locked="0"/>
    </xf>
    <xf numFmtId="0" fontId="31" fillId="5" borderId="1" xfId="3" applyNumberFormat="1" applyFont="1" applyFill="1" applyBorder="1" applyAlignment="1">
      <alignment horizontal="left" vertical="center" wrapText="1"/>
    </xf>
    <xf numFmtId="0" fontId="28" fillId="2" borderId="0" xfId="3" applyFont="1" applyFill="1" applyBorder="1" applyAlignment="1" applyProtection="1">
      <alignment horizontal="left" vertical="center"/>
      <protection locked="0"/>
    </xf>
    <xf numFmtId="0" fontId="10" fillId="2" borderId="0" xfId="3" applyFont="1" applyFill="1" applyBorder="1" applyAlignment="1" applyProtection="1">
      <alignment horizontal="center" vertical="center"/>
      <protection locked="0"/>
    </xf>
    <xf numFmtId="0" fontId="6" fillId="0" borderId="0" xfId="3"/>
    <xf numFmtId="0" fontId="24" fillId="2" borderId="0" xfId="3" applyFont="1" applyFill="1" applyBorder="1" applyAlignment="1" applyProtection="1">
      <alignment horizontal="right" vertical="center"/>
      <protection locked="0"/>
    </xf>
    <xf numFmtId="0" fontId="6" fillId="5" borderId="1" xfId="3" applyNumberFormat="1" applyFont="1" applyFill="1" applyBorder="1" applyAlignment="1">
      <alignment horizontal="right" vertical="center"/>
    </xf>
    <xf numFmtId="0" fontId="6" fillId="5" borderId="2" xfId="3" applyNumberFormat="1" applyFont="1" applyFill="1" applyBorder="1" applyAlignment="1">
      <alignment horizontal="center" vertical="center"/>
    </xf>
    <xf numFmtId="0" fontId="6" fillId="5" borderId="36" xfId="3" applyNumberFormat="1" applyFont="1" applyFill="1" applyBorder="1" applyAlignment="1">
      <alignment horizontal="center" vertical="center"/>
    </xf>
    <xf numFmtId="0" fontId="6" fillId="5" borderId="2" xfId="3" applyNumberFormat="1" applyFont="1" applyFill="1" applyBorder="1" applyAlignment="1">
      <alignment horizontal="center" vertical="center"/>
    </xf>
    <xf numFmtId="0" fontId="1" fillId="5" borderId="13" xfId="4" applyFont="1" applyFill="1" applyBorder="1" applyAlignment="1" applyProtection="1">
      <alignment horizontal="center" vertical="center"/>
      <protection locked="0"/>
    </xf>
    <xf numFmtId="0" fontId="1" fillId="5" borderId="3" xfId="3" applyNumberFormat="1" applyFont="1" applyFill="1" applyBorder="1" applyAlignment="1" applyProtection="1">
      <alignment horizontal="left" vertical="center" wrapText="1"/>
      <protection locked="0"/>
    </xf>
    <xf numFmtId="0" fontId="1" fillId="5" borderId="5" xfId="3" applyNumberFormat="1" applyFont="1" applyFill="1" applyBorder="1" applyAlignment="1" applyProtection="1">
      <alignment horizontal="center" vertical="center"/>
      <protection locked="0"/>
    </xf>
    <xf numFmtId="0" fontId="1" fillId="5" borderId="16" xfId="3" applyNumberFormat="1" applyFont="1" applyFill="1" applyBorder="1" applyAlignment="1">
      <alignment horizontal="center" vertical="center"/>
    </xf>
    <xf numFmtId="0" fontId="6" fillId="5" borderId="13" xfId="3" applyNumberFormat="1" applyFont="1" applyFill="1" applyBorder="1" applyAlignment="1" applyProtection="1">
      <alignment horizontal="center" vertical="center"/>
      <protection locked="0"/>
    </xf>
    <xf numFmtId="0" fontId="1" fillId="7" borderId="1" xfId="3" applyNumberFormat="1" applyFont="1" applyFill="1" applyBorder="1" applyAlignment="1" applyProtection="1">
      <alignment horizontal="left" vertical="center" wrapText="1"/>
      <protection locked="0"/>
    </xf>
    <xf numFmtId="0" fontId="21" fillId="6" borderId="2" xfId="3" applyNumberFormat="1" applyFont="1" applyFill="1" applyBorder="1" applyAlignment="1">
      <alignment horizontal="left" vertical="center" wrapText="1"/>
    </xf>
    <xf numFmtId="0" fontId="6" fillId="5" borderId="62" xfId="3" applyNumberFormat="1" applyFont="1" applyFill="1" applyBorder="1" applyAlignment="1">
      <alignment horizontal="center" vertical="center"/>
    </xf>
    <xf numFmtId="0" fontId="6" fillId="8" borderId="2" xfId="3" applyFont="1" applyFill="1" applyBorder="1" applyAlignment="1" applyProtection="1">
      <alignment horizontal="center" vertical="center"/>
      <protection locked="0"/>
    </xf>
    <xf numFmtId="0" fontId="6" fillId="8" borderId="2" xfId="3" applyNumberFormat="1" applyFont="1" applyFill="1" applyBorder="1" applyAlignment="1" applyProtection="1">
      <alignment horizontal="center" vertical="center"/>
      <protection locked="0"/>
    </xf>
    <xf numFmtId="0" fontId="1" fillId="2" borderId="19" xfId="3" applyNumberFormat="1" applyFont="1" applyFill="1" applyBorder="1" applyAlignment="1">
      <alignment horizontal="center" vertical="center"/>
    </xf>
    <xf numFmtId="0" fontId="1" fillId="2" borderId="14" xfId="3" applyNumberFormat="1" applyFont="1" applyFill="1" applyBorder="1" applyAlignment="1">
      <alignment horizontal="center" vertical="center"/>
    </xf>
    <xf numFmtId="0" fontId="1" fillId="2" borderId="22" xfId="3" applyNumberFormat="1" applyFont="1" applyFill="1" applyBorder="1" applyAlignment="1">
      <alignment horizontal="center" vertical="center"/>
    </xf>
    <xf numFmtId="0" fontId="6" fillId="8" borderId="14" xfId="3" applyFont="1" applyFill="1" applyBorder="1" applyAlignment="1" applyProtection="1">
      <alignment horizontal="center" vertical="center"/>
      <protection locked="0"/>
    </xf>
    <xf numFmtId="165" fontId="6" fillId="5" borderId="14" xfId="3" applyNumberFormat="1" applyFont="1" applyFill="1" applyBorder="1" applyAlignment="1">
      <alignment horizontal="center" vertical="center"/>
    </xf>
    <xf numFmtId="1" fontId="6" fillId="8" borderId="14" xfId="3" applyNumberFormat="1" applyFont="1" applyFill="1" applyBorder="1" applyAlignment="1">
      <alignment horizontal="center" vertical="center"/>
    </xf>
    <xf numFmtId="0" fontId="6" fillId="8" borderId="14" xfId="3" applyNumberFormat="1" applyFont="1" applyFill="1" applyBorder="1" applyAlignment="1">
      <alignment horizontal="center" vertical="center"/>
    </xf>
    <xf numFmtId="0" fontId="6" fillId="8" borderId="17" xfId="3" applyNumberFormat="1" applyFont="1" applyFill="1" applyBorder="1" applyAlignment="1">
      <alignment horizontal="center" vertical="center"/>
    </xf>
    <xf numFmtId="0" fontId="6" fillId="8" borderId="21" xfId="3" applyNumberFormat="1" applyFont="1" applyFill="1" applyBorder="1" applyAlignment="1">
      <alignment horizontal="center" vertical="center"/>
    </xf>
    <xf numFmtId="0" fontId="6" fillId="8" borderId="18" xfId="3" applyNumberFormat="1" applyFont="1" applyFill="1" applyBorder="1" applyAlignment="1">
      <alignment horizontal="center" vertical="center"/>
    </xf>
    <xf numFmtId="0" fontId="6" fillId="8" borderId="14" xfId="3" applyNumberFormat="1" applyFont="1" applyFill="1" applyBorder="1" applyAlignment="1" applyProtection="1">
      <alignment horizontal="center" vertical="center"/>
      <protection locked="0"/>
    </xf>
    <xf numFmtId="0" fontId="6" fillId="7" borderId="14" xfId="3" applyNumberFormat="1" applyFont="1" applyFill="1" applyBorder="1" applyAlignment="1">
      <alignment horizontal="center" vertical="center"/>
    </xf>
    <xf numFmtId="0" fontId="17" fillId="5" borderId="14" xfId="3" applyNumberFormat="1" applyFont="1" applyFill="1" applyBorder="1" applyAlignment="1">
      <alignment horizontal="center" vertical="center" wrapText="1"/>
    </xf>
    <xf numFmtId="0" fontId="6" fillId="8" borderId="15" xfId="3" applyNumberFormat="1" applyFont="1" applyFill="1" applyBorder="1" applyAlignment="1">
      <alignment horizontal="center" vertical="center"/>
    </xf>
    <xf numFmtId="0" fontId="6" fillId="8" borderId="0" xfId="3" applyNumberFormat="1" applyFont="1" applyFill="1" applyBorder="1" applyAlignment="1">
      <alignment horizontal="center" vertical="center"/>
    </xf>
    <xf numFmtId="0" fontId="6" fillId="8" borderId="13" xfId="3" applyNumberFormat="1" applyFont="1" applyFill="1" applyBorder="1" applyAlignment="1" applyProtection="1">
      <alignment horizontal="center" vertical="center"/>
      <protection locked="0"/>
    </xf>
    <xf numFmtId="0" fontId="6" fillId="8" borderId="62" xfId="3" applyNumberFormat="1" applyFont="1" applyFill="1" applyBorder="1" applyAlignment="1" applyProtection="1">
      <alignment horizontal="center" vertical="center"/>
      <protection locked="0"/>
    </xf>
    <xf numFmtId="1" fontId="6" fillId="5" borderId="13" xfId="3" applyNumberFormat="1" applyFont="1" applyFill="1" applyBorder="1" applyAlignment="1">
      <alignment horizontal="center" vertical="center"/>
    </xf>
    <xf numFmtId="1" fontId="6" fillId="5" borderId="15" xfId="3" applyNumberFormat="1" applyFont="1" applyFill="1" applyBorder="1" applyAlignment="1">
      <alignment horizontal="center" vertical="center"/>
    </xf>
    <xf numFmtId="0" fontId="6" fillId="5" borderId="15" xfId="3" applyNumberFormat="1" applyFont="1" applyFill="1" applyBorder="1" applyAlignment="1">
      <alignment horizontal="center" vertical="center"/>
    </xf>
    <xf numFmtId="0" fontId="6" fillId="5" borderId="39" xfId="3" applyNumberFormat="1" applyFont="1" applyFill="1" applyBorder="1" applyAlignment="1">
      <alignment horizontal="center" vertical="center"/>
    </xf>
    <xf numFmtId="0" fontId="6" fillId="5" borderId="62" xfId="3" applyNumberFormat="1" applyFont="1" applyFill="1" applyBorder="1" applyAlignment="1" applyProtection="1">
      <alignment horizontal="center" vertical="center"/>
      <protection locked="0"/>
    </xf>
    <xf numFmtId="1" fontId="6" fillId="5" borderId="14" xfId="3" applyNumberFormat="1" applyFont="1" applyFill="1" applyBorder="1" applyAlignment="1">
      <alignment horizontal="center" vertical="center"/>
    </xf>
    <xf numFmtId="0" fontId="1" fillId="8" borderId="14" xfId="4" applyFont="1" applyFill="1" applyBorder="1" applyAlignment="1">
      <alignment horizontal="center" vertical="center"/>
    </xf>
    <xf numFmtId="1" fontId="6" fillId="5" borderId="19" xfId="3" applyNumberFormat="1" applyFont="1" applyFill="1" applyBorder="1" applyAlignment="1">
      <alignment horizontal="center" vertical="center"/>
    </xf>
    <xf numFmtId="0" fontId="6" fillId="5" borderId="69" xfId="3" applyNumberFormat="1" applyFont="1" applyFill="1" applyBorder="1" applyAlignment="1">
      <alignment horizontal="center" vertical="center"/>
    </xf>
    <xf numFmtId="0" fontId="1" fillId="8" borderId="19" xfId="4" applyFont="1" applyFill="1" applyBorder="1" applyAlignment="1">
      <alignment horizontal="center" vertical="center"/>
    </xf>
    <xf numFmtId="0" fontId="6" fillId="8" borderId="19" xfId="3" applyNumberFormat="1" applyFont="1" applyFill="1" applyBorder="1" applyAlignment="1">
      <alignment horizontal="center" vertical="center"/>
    </xf>
    <xf numFmtId="0" fontId="6" fillId="5" borderId="17" xfId="3" applyNumberFormat="1" applyFont="1" applyFill="1" applyBorder="1" applyAlignment="1">
      <alignment horizontal="center" vertical="center"/>
    </xf>
    <xf numFmtId="0" fontId="6" fillId="5" borderId="21" xfId="3" applyNumberFormat="1" applyFont="1" applyFill="1" applyBorder="1" applyAlignment="1">
      <alignment horizontal="center" vertical="center"/>
    </xf>
    <xf numFmtId="0" fontId="6" fillId="5" borderId="18" xfId="3" applyNumberFormat="1" applyFont="1" applyFill="1" applyBorder="1" applyAlignment="1">
      <alignment horizontal="center" vertical="center"/>
    </xf>
    <xf numFmtId="1" fontId="6" fillId="8" borderId="13" xfId="3" applyNumberFormat="1" applyFont="1" applyFill="1" applyBorder="1" applyAlignment="1">
      <alignment horizontal="center" vertical="center"/>
    </xf>
    <xf numFmtId="1" fontId="6" fillId="8" borderId="15" xfId="3" applyNumberFormat="1" applyFont="1" applyFill="1" applyBorder="1" applyAlignment="1">
      <alignment horizontal="center" vertical="center"/>
    </xf>
    <xf numFmtId="1" fontId="6" fillId="5" borderId="62" xfId="3" applyNumberFormat="1" applyFont="1" applyFill="1" applyBorder="1" applyAlignment="1">
      <alignment horizontal="center" vertical="center"/>
    </xf>
    <xf numFmtId="0" fontId="6" fillId="5" borderId="4" xfId="3" applyNumberFormat="1" applyFont="1" applyFill="1" applyBorder="1" applyAlignment="1" applyProtection="1">
      <alignment horizontal="center" vertical="center"/>
      <protection locked="0"/>
    </xf>
    <xf numFmtId="0" fontId="1" fillId="2" borderId="15" xfId="3" applyNumberFormat="1" applyFont="1" applyFill="1" applyBorder="1" applyAlignment="1">
      <alignment horizontal="center" vertical="center"/>
    </xf>
    <xf numFmtId="0" fontId="1" fillId="2" borderId="13" xfId="3" applyNumberFormat="1" applyFont="1" applyFill="1" applyBorder="1" applyAlignment="1">
      <alignment horizontal="center" vertical="center"/>
    </xf>
    <xf numFmtId="0" fontId="1" fillId="2" borderId="53" xfId="3" applyNumberFormat="1" applyFont="1" applyFill="1" applyBorder="1" applyAlignment="1">
      <alignment horizontal="center" vertical="center"/>
    </xf>
    <xf numFmtId="1" fontId="6" fillId="5" borderId="17" xfId="3" applyNumberFormat="1" applyFont="1" applyFill="1" applyBorder="1" applyAlignment="1">
      <alignment horizontal="center" vertical="center"/>
    </xf>
    <xf numFmtId="1" fontId="6" fillId="5" borderId="21" xfId="3" applyNumberFormat="1" applyFont="1" applyFill="1" applyBorder="1" applyAlignment="1">
      <alignment horizontal="center" vertical="center"/>
    </xf>
    <xf numFmtId="1" fontId="6" fillId="8" borderId="19" xfId="3" applyNumberFormat="1" applyFont="1" applyFill="1" applyBorder="1" applyAlignment="1">
      <alignment horizontal="center" vertical="center"/>
    </xf>
    <xf numFmtId="1" fontId="6" fillId="8" borderId="17" xfId="3" applyNumberFormat="1" applyFont="1" applyFill="1" applyBorder="1" applyAlignment="1">
      <alignment horizontal="center" vertical="center"/>
    </xf>
    <xf numFmtId="0" fontId="6" fillId="8" borderId="69" xfId="3" applyNumberFormat="1" applyFont="1" applyFill="1" applyBorder="1" applyAlignment="1">
      <alignment horizontal="center" vertical="center"/>
    </xf>
    <xf numFmtId="0" fontId="6" fillId="5" borderId="19" xfId="3" applyNumberFormat="1" applyFont="1" applyFill="1" applyBorder="1" applyAlignment="1">
      <alignment horizontal="center" vertical="center"/>
    </xf>
    <xf numFmtId="0" fontId="6" fillId="8" borderId="8" xfId="3" applyNumberFormat="1" applyFont="1" applyFill="1" applyBorder="1" applyAlignment="1">
      <alignment horizontal="center" vertical="center"/>
    </xf>
    <xf numFmtId="0" fontId="6" fillId="8" borderId="34" xfId="3" applyNumberFormat="1" applyFont="1" applyFill="1" applyBorder="1" applyAlignment="1">
      <alignment horizontal="center" vertical="center"/>
    </xf>
    <xf numFmtId="0" fontId="6" fillId="5" borderId="13" xfId="3" applyFont="1" applyFill="1" applyBorder="1" applyAlignment="1" applyProtection="1">
      <alignment horizontal="center" vertical="center"/>
      <protection locked="0"/>
    </xf>
    <xf numFmtId="0" fontId="1" fillId="5" borderId="70" xfId="3" applyNumberFormat="1" applyFont="1" applyFill="1" applyBorder="1" applyAlignment="1" applyProtection="1">
      <alignment horizontal="center" vertical="center"/>
      <protection locked="0"/>
    </xf>
    <xf numFmtId="0" fontId="6" fillId="7" borderId="30" xfId="3" applyNumberFormat="1" applyFont="1" applyFill="1" applyBorder="1" applyAlignment="1">
      <alignment horizontal="center" vertical="center"/>
    </xf>
    <xf numFmtId="0" fontId="6" fillId="5" borderId="5" xfId="3" applyNumberFormat="1" applyFont="1" applyFill="1" applyBorder="1" applyAlignment="1">
      <alignment horizontal="right" vertical="center"/>
    </xf>
    <xf numFmtId="0" fontId="6" fillId="5" borderId="5" xfId="3" applyNumberFormat="1" applyFont="1" applyFill="1" applyBorder="1" applyAlignment="1">
      <alignment horizontal="center" vertical="center"/>
    </xf>
    <xf numFmtId="0" fontId="1" fillId="7" borderId="71" xfId="4" applyNumberFormat="1" applyFont="1" applyFill="1" applyBorder="1" applyAlignment="1" applyProtection="1">
      <alignment horizontal="center" vertical="center" wrapText="1"/>
      <protection locked="0"/>
    </xf>
    <xf numFmtId="0" fontId="6" fillId="7" borderId="72" xfId="3" applyNumberFormat="1" applyFont="1" applyFill="1" applyBorder="1" applyAlignment="1">
      <alignment horizontal="center" vertical="center"/>
    </xf>
    <xf numFmtId="0" fontId="6" fillId="7" borderId="72" xfId="3" applyNumberFormat="1" applyFont="1" applyFill="1" applyBorder="1" applyAlignment="1">
      <alignment horizontal="center" vertical="center" wrapText="1"/>
    </xf>
    <xf numFmtId="0" fontId="6" fillId="7" borderId="74" xfId="3" applyNumberFormat="1" applyFont="1" applyFill="1" applyBorder="1" applyAlignment="1">
      <alignment horizontal="center" vertical="center"/>
    </xf>
    <xf numFmtId="0" fontId="1" fillId="7" borderId="72" xfId="4" applyNumberFormat="1" applyFont="1" applyFill="1" applyBorder="1" applyAlignment="1">
      <alignment horizontal="center" vertical="center"/>
    </xf>
    <xf numFmtId="0" fontId="1" fillId="7" borderId="75" xfId="4" applyNumberFormat="1" applyFont="1" applyFill="1" applyBorder="1" applyAlignment="1" applyProtection="1">
      <alignment horizontal="left" vertical="center" wrapText="1"/>
      <protection locked="0"/>
    </xf>
    <xf numFmtId="0" fontId="6" fillId="7" borderId="73" xfId="3" applyNumberFormat="1" applyFont="1" applyFill="1" applyBorder="1" applyAlignment="1" applyProtection="1">
      <alignment horizontal="center" vertical="center"/>
      <protection locked="0"/>
    </xf>
    <xf numFmtId="0" fontId="6" fillId="7" borderId="76" xfId="3" applyNumberFormat="1" applyFont="1" applyFill="1" applyBorder="1" applyAlignment="1" applyProtection="1">
      <alignment horizontal="center" vertical="center"/>
      <protection locked="0"/>
    </xf>
    <xf numFmtId="0" fontId="6" fillId="7" borderId="2" xfId="3" applyNumberFormat="1" applyFont="1" applyFill="1" applyBorder="1" applyAlignment="1" applyProtection="1">
      <alignment horizontal="center" vertical="center"/>
      <protection locked="0"/>
    </xf>
    <xf numFmtId="0" fontId="6" fillId="7" borderId="30" xfId="3" applyNumberFormat="1" applyFont="1" applyFill="1" applyBorder="1" applyAlignment="1" applyProtection="1">
      <alignment horizontal="center" vertical="center"/>
      <protection locked="0"/>
    </xf>
    <xf numFmtId="0" fontId="6" fillId="7" borderId="23" xfId="3" applyNumberFormat="1" applyFont="1" applyFill="1" applyBorder="1" applyAlignment="1">
      <alignment horizontal="center" vertical="center"/>
    </xf>
    <xf numFmtId="0" fontId="6" fillId="7" borderId="75" xfId="3" applyNumberFormat="1" applyFont="1" applyFill="1" applyBorder="1" applyAlignment="1">
      <alignment horizontal="center" vertical="center"/>
    </xf>
    <xf numFmtId="0" fontId="6" fillId="5" borderId="77" xfId="3" applyNumberFormat="1" applyFont="1" applyFill="1" applyBorder="1" applyAlignment="1">
      <alignment horizontal="center" vertical="center"/>
    </xf>
    <xf numFmtId="0" fontId="6" fillId="8" borderId="27" xfId="3" applyNumberFormat="1" applyFont="1" applyFill="1" applyBorder="1" applyAlignment="1">
      <alignment horizontal="center" vertical="center"/>
    </xf>
    <xf numFmtId="0" fontId="6" fillId="8" borderId="31" xfId="3" applyNumberFormat="1" applyFont="1" applyFill="1" applyBorder="1" applyAlignment="1">
      <alignment horizontal="center" vertical="center"/>
    </xf>
    <xf numFmtId="165" fontId="6" fillId="5" borderId="23" xfId="3" applyNumberFormat="1" applyFont="1" applyFill="1" applyBorder="1" applyAlignment="1">
      <alignment horizontal="center" vertical="center"/>
    </xf>
    <xf numFmtId="1" fontId="6" fillId="8" borderId="23" xfId="3" applyNumberFormat="1" applyFont="1" applyFill="1" applyBorder="1" applyAlignment="1">
      <alignment horizontal="center" vertical="center"/>
    </xf>
    <xf numFmtId="1" fontId="6" fillId="8" borderId="28" xfId="3" applyNumberFormat="1" applyFont="1" applyFill="1" applyBorder="1" applyAlignment="1">
      <alignment horizontal="center" vertical="center"/>
    </xf>
    <xf numFmtId="1" fontId="6" fillId="6" borderId="0" xfId="3" applyNumberFormat="1" applyFill="1"/>
    <xf numFmtId="1" fontId="6" fillId="6" borderId="0" xfId="3" applyNumberFormat="1" applyFill="1" applyAlignment="1">
      <alignment vertical="center"/>
    </xf>
    <xf numFmtId="0" fontId="17" fillId="8" borderId="62" xfId="3" applyNumberFormat="1" applyFont="1" applyFill="1" applyBorder="1" applyAlignment="1" applyProtection="1">
      <alignment horizontal="center" vertical="center"/>
      <protection locked="0"/>
    </xf>
    <xf numFmtId="0" fontId="6" fillId="5" borderId="78" xfId="3" applyNumberFormat="1" applyFont="1" applyFill="1" applyBorder="1" applyAlignment="1">
      <alignment horizontal="center" vertical="center"/>
    </xf>
    <xf numFmtId="0" fontId="6" fillId="5" borderId="79" xfId="3" applyNumberFormat="1" applyFont="1" applyFill="1" applyBorder="1" applyAlignment="1">
      <alignment horizontal="center" vertical="center"/>
    </xf>
    <xf numFmtId="0" fontId="1" fillId="5" borderId="61" xfId="3" applyNumberFormat="1" applyFont="1" applyFill="1" applyBorder="1" applyAlignment="1">
      <alignment horizontal="center" vertical="center"/>
    </xf>
    <xf numFmtId="0" fontId="6" fillId="5" borderId="51" xfId="3" applyNumberFormat="1" applyFont="1" applyFill="1" applyBorder="1" applyAlignment="1" applyProtection="1">
      <alignment horizontal="center" vertical="center"/>
      <protection locked="0"/>
    </xf>
    <xf numFmtId="0" fontId="6" fillId="5" borderId="16" xfId="3" applyNumberFormat="1" applyFont="1" applyFill="1" applyBorder="1" applyAlignment="1">
      <alignment horizontal="center" vertical="center" wrapText="1"/>
    </xf>
    <xf numFmtId="0" fontId="6" fillId="7" borderId="11" xfId="3" applyNumberFormat="1" applyFont="1" applyFill="1" applyBorder="1" applyAlignment="1">
      <alignment horizontal="center" vertical="center"/>
    </xf>
    <xf numFmtId="0" fontId="6" fillId="5" borderId="24" xfId="3" applyNumberFormat="1" applyFont="1" applyFill="1" applyBorder="1" applyAlignment="1">
      <alignment horizontal="center" vertical="center" wrapText="1"/>
    </xf>
    <xf numFmtId="0" fontId="1" fillId="5" borderId="11" xfId="3" applyNumberFormat="1" applyFont="1" applyFill="1" applyBorder="1" applyAlignment="1">
      <alignment horizontal="center" vertical="center"/>
    </xf>
    <xf numFmtId="0" fontId="1" fillId="5" borderId="11" xfId="3" applyNumberFormat="1" applyFont="1" applyFill="1" applyBorder="1" applyAlignment="1" applyProtection="1">
      <alignment horizontal="left" vertical="center" wrapText="1"/>
      <protection locked="0"/>
    </xf>
    <xf numFmtId="0" fontId="6" fillId="7" borderId="16" xfId="3" applyNumberFormat="1" applyFont="1" applyFill="1" applyBorder="1" applyAlignment="1" applyProtection="1">
      <alignment horizontal="left" vertical="center" wrapText="1"/>
      <protection locked="0"/>
    </xf>
    <xf numFmtId="0" fontId="6" fillId="7" borderId="16" xfId="3" applyNumberFormat="1" applyFont="1" applyFill="1" applyBorder="1" applyAlignment="1">
      <alignment horizontal="center" vertical="center"/>
    </xf>
    <xf numFmtId="0" fontId="6" fillId="7" borderId="79" xfId="3" applyNumberFormat="1" applyFont="1" applyFill="1" applyBorder="1" applyAlignment="1">
      <alignment horizontal="center" vertical="center"/>
    </xf>
    <xf numFmtId="0" fontId="6" fillId="7" borderId="80" xfId="3" applyNumberFormat="1" applyFont="1" applyFill="1" applyBorder="1" applyAlignment="1">
      <alignment horizontal="center" vertical="center"/>
    </xf>
    <xf numFmtId="0" fontId="7" fillId="7" borderId="16" xfId="3" applyNumberFormat="1" applyFont="1" applyFill="1" applyBorder="1" applyAlignment="1">
      <alignment horizontal="center" vertical="center"/>
    </xf>
    <xf numFmtId="0" fontId="1" fillId="5" borderId="30" xfId="4" applyFont="1" applyFill="1" applyBorder="1" applyAlignment="1" applyProtection="1">
      <alignment horizontal="center" vertical="center"/>
      <protection locked="0"/>
    </xf>
    <xf numFmtId="1" fontId="6" fillId="7" borderId="14" xfId="3" applyNumberFormat="1" applyFont="1" applyFill="1" applyBorder="1" applyAlignment="1">
      <alignment horizontal="center" vertical="center"/>
    </xf>
    <xf numFmtId="1" fontId="1" fillId="7" borderId="14" xfId="3" applyNumberFormat="1" applyFont="1" applyFill="1" applyBorder="1" applyAlignment="1">
      <alignment horizontal="center" vertical="center"/>
    </xf>
    <xf numFmtId="1" fontId="6" fillId="7" borderId="23" xfId="3" applyNumberFormat="1" applyFont="1" applyFill="1" applyBorder="1" applyAlignment="1">
      <alignment horizontal="center" vertical="center"/>
    </xf>
    <xf numFmtId="1" fontId="1" fillId="7" borderId="23" xfId="3" applyNumberFormat="1" applyFont="1" applyFill="1" applyBorder="1" applyAlignment="1">
      <alignment horizontal="center" vertical="center"/>
    </xf>
    <xf numFmtId="1" fontId="1" fillId="7" borderId="18" xfId="3" applyNumberFormat="1" applyFont="1" applyFill="1" applyBorder="1" applyAlignment="1">
      <alignment horizontal="center" vertical="center"/>
    </xf>
    <xf numFmtId="1" fontId="1" fillId="7" borderId="27" xfId="3" applyNumberFormat="1" applyFont="1" applyFill="1" applyBorder="1" applyAlignment="1">
      <alignment horizontal="center" vertical="center"/>
    </xf>
    <xf numFmtId="1" fontId="1" fillId="7" borderId="26" xfId="3" applyNumberFormat="1" applyFont="1" applyFill="1" applyBorder="1" applyAlignment="1">
      <alignment horizontal="center" vertical="center"/>
    </xf>
    <xf numFmtId="1" fontId="6" fillId="6" borderId="51" xfId="3" applyNumberFormat="1" applyFill="1" applyBorder="1"/>
    <xf numFmtId="0" fontId="7" fillId="7" borderId="22" xfId="3" applyNumberFormat="1" applyFont="1" applyFill="1" applyBorder="1" applyAlignment="1">
      <alignment horizontal="center" vertical="center"/>
    </xf>
    <xf numFmtId="0" fontId="7" fillId="7" borderId="25" xfId="3" applyNumberFormat="1" applyFont="1" applyFill="1" applyBorder="1" applyAlignment="1">
      <alignment horizontal="center" vertical="center"/>
    </xf>
    <xf numFmtId="0" fontId="7" fillId="7" borderId="37" xfId="3" applyNumberFormat="1" applyFont="1" applyFill="1" applyBorder="1" applyAlignment="1">
      <alignment horizontal="center" vertical="center"/>
    </xf>
    <xf numFmtId="0" fontId="7" fillId="7" borderId="81" xfId="3" applyNumberFormat="1" applyFont="1" applyFill="1" applyBorder="1" applyAlignment="1">
      <alignment horizontal="center" vertical="center"/>
    </xf>
    <xf numFmtId="0" fontId="7" fillId="7" borderId="52" xfId="3" applyNumberFormat="1" applyFont="1" applyFill="1" applyBorder="1" applyAlignment="1">
      <alignment horizontal="center" vertical="center"/>
    </xf>
    <xf numFmtId="0" fontId="7" fillId="7" borderId="32" xfId="3" applyNumberFormat="1" applyFont="1" applyFill="1" applyBorder="1" applyAlignment="1">
      <alignment horizontal="center" vertical="center"/>
    </xf>
    <xf numFmtId="1" fontId="6" fillId="7" borderId="36" xfId="3" applyNumberFormat="1" applyFont="1" applyFill="1" applyBorder="1" applyAlignment="1">
      <alignment horizontal="center" vertical="center"/>
    </xf>
    <xf numFmtId="0" fontId="6" fillId="8" borderId="30" xfId="3" applyNumberFormat="1" applyFont="1" applyFill="1" applyBorder="1" applyAlignment="1">
      <alignment horizontal="center" vertical="center"/>
    </xf>
    <xf numFmtId="0" fontId="6" fillId="8" borderId="33" xfId="3" applyNumberFormat="1" applyFont="1" applyFill="1" applyBorder="1" applyAlignment="1">
      <alignment horizontal="center" vertical="center"/>
    </xf>
    <xf numFmtId="0" fontId="6" fillId="5" borderId="8" xfId="3" applyNumberFormat="1" applyFont="1" applyFill="1" applyBorder="1" applyAlignment="1">
      <alignment horizontal="center" vertical="center"/>
    </xf>
    <xf numFmtId="0" fontId="6" fillId="8" borderId="80" xfId="3" applyNumberFormat="1" applyFont="1" applyFill="1" applyBorder="1" applyAlignment="1">
      <alignment horizontal="center" vertical="center"/>
    </xf>
    <xf numFmtId="0" fontId="1" fillId="6" borderId="0" xfId="3" applyFont="1" applyFill="1"/>
    <xf numFmtId="0" fontId="1" fillId="5" borderId="11" xfId="4" applyNumberFormat="1" applyFont="1" applyFill="1" applyBorder="1" applyAlignment="1">
      <alignment horizontal="center" vertical="center"/>
    </xf>
    <xf numFmtId="0" fontId="1" fillId="5" borderId="6" xfId="4" applyNumberFormat="1" applyFont="1" applyFill="1" applyBorder="1" applyAlignment="1" applyProtection="1">
      <alignment horizontal="left" vertical="center" wrapText="1"/>
      <protection locked="0"/>
    </xf>
    <xf numFmtId="0" fontId="1" fillId="5" borderId="0" xfId="4" applyNumberFormat="1" applyFont="1" applyFill="1" applyBorder="1" applyAlignment="1" applyProtection="1">
      <alignment horizontal="center" vertical="center" wrapText="1"/>
      <protection locked="0"/>
    </xf>
    <xf numFmtId="0" fontId="6" fillId="5" borderId="18" xfId="3" applyNumberFormat="1" applyFont="1" applyFill="1" applyBorder="1" applyAlignment="1" applyProtection="1">
      <alignment horizontal="center" vertical="center"/>
      <protection locked="0"/>
    </xf>
    <xf numFmtId="0" fontId="2" fillId="0" borderId="0" xfId="3" applyFont="1"/>
    <xf numFmtId="0" fontId="28" fillId="0" borderId="0" xfId="3" applyFont="1"/>
    <xf numFmtId="0" fontId="28" fillId="2" borderId="0" xfId="3" applyFont="1" applyFill="1" applyBorder="1" applyAlignment="1" applyProtection="1">
      <alignment horizontal="left" vertical="center"/>
      <protection locked="0"/>
    </xf>
    <xf numFmtId="0" fontId="9" fillId="2" borderId="0" xfId="3" applyFont="1" applyFill="1" applyBorder="1" applyAlignment="1" applyProtection="1">
      <alignment horizontal="left" vertical="center"/>
      <protection locked="0"/>
    </xf>
    <xf numFmtId="0" fontId="27" fillId="2" borderId="15" xfId="3" applyNumberFormat="1" applyFont="1" applyFill="1" applyBorder="1" applyAlignment="1" applyProtection="1">
      <alignment horizontal="left" vertical="center" wrapText="1"/>
      <protection locked="0"/>
    </xf>
    <xf numFmtId="0" fontId="13" fillId="2" borderId="0" xfId="3" applyFont="1" applyFill="1" applyBorder="1" applyAlignment="1" applyProtection="1">
      <alignment horizontal="left" vertical="top"/>
      <protection locked="0"/>
    </xf>
    <xf numFmtId="0" fontId="27" fillId="2" borderId="15" xfId="3" applyNumberFormat="1" applyFont="1" applyFill="1" applyBorder="1" applyAlignment="1" applyProtection="1">
      <alignment horizontal="left" vertical="center"/>
      <protection locked="0"/>
    </xf>
    <xf numFmtId="0" fontId="11" fillId="2" borderId="15" xfId="3" applyNumberFormat="1" applyFont="1" applyFill="1" applyBorder="1" applyAlignment="1" applyProtection="1">
      <alignment horizontal="left" vertical="center"/>
      <protection locked="0"/>
    </xf>
    <xf numFmtId="0" fontId="28" fillId="2" borderId="15" xfId="3" applyNumberFormat="1" applyFont="1" applyFill="1" applyBorder="1" applyAlignment="1" applyProtection="1">
      <alignment horizontal="left" vertical="center"/>
      <protection locked="0"/>
    </xf>
    <xf numFmtId="0" fontId="10" fillId="2" borderId="0" xfId="3" applyFont="1" applyFill="1" applyBorder="1" applyAlignment="1" applyProtection="1">
      <alignment horizontal="center" vertical="center"/>
      <protection locked="0"/>
    </xf>
    <xf numFmtId="0" fontId="11" fillId="2" borderId="0" xfId="3" applyFont="1" applyFill="1" applyBorder="1" applyAlignment="1" applyProtection="1">
      <alignment horizontal="center" vertical="center" wrapText="1"/>
      <protection locked="0"/>
    </xf>
    <xf numFmtId="0" fontId="12" fillId="2" borderId="0" xfId="3" applyFont="1" applyFill="1" applyBorder="1" applyAlignment="1" applyProtection="1">
      <alignment horizontal="center"/>
      <protection locked="0"/>
    </xf>
    <xf numFmtId="0" fontId="11" fillId="2" borderId="0" xfId="3" applyNumberFormat="1" applyFont="1" applyFill="1" applyBorder="1" applyAlignment="1" applyProtection="1">
      <alignment horizontal="center" vertical="center" wrapText="1"/>
      <protection locked="0"/>
    </xf>
    <xf numFmtId="0" fontId="11" fillId="2" borderId="0" xfId="3" applyFont="1" applyFill="1" applyBorder="1" applyAlignment="1" applyProtection="1">
      <alignment horizontal="center" vertical="top"/>
      <protection locked="0"/>
    </xf>
    <xf numFmtId="0" fontId="28" fillId="2" borderId="15" xfId="3" applyNumberFormat="1" applyFont="1" applyFill="1" applyBorder="1" applyAlignment="1" applyProtection="1">
      <alignment horizontal="center" vertical="center" wrapText="1"/>
      <protection locked="0"/>
    </xf>
    <xf numFmtId="0" fontId="8" fillId="2" borderId="15" xfId="3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3"/>
    <xf numFmtId="0" fontId="13" fillId="2" borderId="0" xfId="3" applyFont="1" applyFill="1" applyBorder="1" applyAlignment="1" applyProtection="1">
      <alignment horizontal="center" vertical="top"/>
      <protection locked="0"/>
    </xf>
    <xf numFmtId="0" fontId="9" fillId="2" borderId="0" xfId="3" applyFont="1" applyFill="1" applyBorder="1" applyAlignment="1" applyProtection="1">
      <alignment horizontal="center" vertical="center"/>
      <protection locked="0"/>
    </xf>
    <xf numFmtId="49" fontId="28" fillId="2" borderId="15" xfId="3" applyNumberFormat="1" applyFont="1" applyFill="1" applyBorder="1" applyAlignment="1" applyProtection="1">
      <alignment horizontal="left" vertical="center"/>
      <protection locked="0"/>
    </xf>
    <xf numFmtId="0" fontId="23" fillId="2" borderId="15" xfId="3" applyNumberFormat="1" applyFont="1" applyFill="1" applyBorder="1" applyAlignment="1" applyProtection="1">
      <alignment horizontal="left" vertical="center"/>
      <protection locked="0"/>
    </xf>
    <xf numFmtId="0" fontId="23" fillId="2" borderId="15" xfId="3" applyNumberFormat="1" applyFont="1" applyFill="1" applyBorder="1" applyAlignment="1" applyProtection="1">
      <alignment horizontal="center" vertical="center"/>
      <protection locked="0"/>
    </xf>
    <xf numFmtId="0" fontId="28" fillId="2" borderId="15" xfId="3" applyNumberFormat="1" applyFont="1" applyFill="1" applyBorder="1" applyAlignment="1" applyProtection="1">
      <alignment horizontal="left" vertical="center" wrapText="1"/>
      <protection locked="0"/>
    </xf>
    <xf numFmtId="0" fontId="11" fillId="2" borderId="15" xfId="3" applyNumberFormat="1" applyFont="1" applyFill="1" applyBorder="1" applyAlignment="1" applyProtection="1">
      <alignment horizontal="left" vertical="center" wrapText="1"/>
      <protection locked="0"/>
    </xf>
    <xf numFmtId="0" fontId="24" fillId="2" borderId="0" xfId="3" applyFont="1" applyFill="1" applyBorder="1" applyAlignment="1" applyProtection="1">
      <alignment horizontal="left" vertical="center"/>
      <protection locked="0"/>
    </xf>
    <xf numFmtId="49" fontId="3" fillId="0" borderId="3" xfId="3" applyNumberFormat="1" applyFont="1" applyBorder="1" applyAlignment="1" applyProtection="1">
      <alignment horizontal="center" vertical="center" textRotation="90"/>
      <protection locked="0"/>
    </xf>
    <xf numFmtId="49" fontId="3" fillId="0" borderId="5" xfId="3" applyNumberFormat="1" applyFont="1" applyBorder="1" applyAlignment="1" applyProtection="1">
      <alignment horizontal="center" vertical="center" textRotation="90"/>
      <protection locked="0"/>
    </xf>
    <xf numFmtId="49" fontId="3" fillId="0" borderId="1" xfId="3" applyNumberFormat="1" applyFont="1" applyBorder="1" applyAlignment="1" applyProtection="1">
      <alignment horizontal="center" vertical="center"/>
      <protection locked="0"/>
    </xf>
    <xf numFmtId="0" fontId="3" fillId="0" borderId="1" xfId="3" applyNumberFormat="1" applyFont="1" applyBorder="1" applyAlignment="1" applyProtection="1">
      <alignment horizontal="center" vertical="center"/>
      <protection locked="0"/>
    </xf>
    <xf numFmtId="0" fontId="3" fillId="0" borderId="0" xfId="3" applyFont="1" applyAlignment="1" applyProtection="1">
      <alignment horizontal="center" vertical="center"/>
      <protection locked="0"/>
    </xf>
    <xf numFmtId="0" fontId="4" fillId="2" borderId="1" xfId="3" applyNumberFormat="1" applyFont="1" applyFill="1" applyBorder="1" applyAlignment="1" applyProtection="1">
      <alignment horizontal="center" vertical="center"/>
      <protection locked="0"/>
    </xf>
    <xf numFmtId="0" fontId="3" fillId="0" borderId="1" xfId="3" applyNumberFormat="1" applyFont="1" applyFill="1" applyBorder="1" applyAlignment="1" applyProtection="1">
      <alignment horizontal="center" vertical="center"/>
      <protection locked="0"/>
    </xf>
    <xf numFmtId="0" fontId="3" fillId="4" borderId="1" xfId="3" applyNumberFormat="1" applyFont="1" applyFill="1" applyBorder="1" applyAlignment="1" applyProtection="1">
      <alignment horizontal="center" vertical="center"/>
      <protection locked="0"/>
    </xf>
    <xf numFmtId="0" fontId="3" fillId="3" borderId="1" xfId="3" applyNumberFormat="1" applyFont="1" applyFill="1" applyBorder="1" applyAlignment="1" applyProtection="1">
      <alignment horizontal="center" vertical="center"/>
      <protection locked="0"/>
    </xf>
    <xf numFmtId="0" fontId="20" fillId="0" borderId="1" xfId="3" applyNumberFormat="1" applyFont="1" applyFill="1" applyBorder="1" applyAlignment="1" applyProtection="1">
      <alignment horizontal="center" vertical="center"/>
      <protection locked="0"/>
    </xf>
    <xf numFmtId="0" fontId="21" fillId="6" borderId="2" xfId="3" applyFont="1" applyFill="1" applyBorder="1" applyAlignment="1">
      <alignment horizontal="center" vertical="center"/>
    </xf>
    <xf numFmtId="0" fontId="21" fillId="6" borderId="13" xfId="3" applyFont="1" applyFill="1" applyBorder="1" applyAlignment="1">
      <alignment horizontal="center" vertical="center"/>
    </xf>
    <xf numFmtId="0" fontId="21" fillId="6" borderId="14" xfId="3" applyFont="1" applyFill="1" applyBorder="1" applyAlignment="1">
      <alignment horizontal="center" vertical="center"/>
    </xf>
    <xf numFmtId="0" fontId="3" fillId="6" borderId="2" xfId="3" applyFont="1" applyFill="1" applyBorder="1" applyAlignment="1">
      <alignment horizontal="center" vertical="center"/>
    </xf>
    <xf numFmtId="0" fontId="3" fillId="6" borderId="13" xfId="3" applyFont="1" applyFill="1" applyBorder="1" applyAlignment="1">
      <alignment horizontal="center" vertical="center"/>
    </xf>
    <xf numFmtId="0" fontId="3" fillId="6" borderId="14" xfId="3" applyFont="1" applyFill="1" applyBorder="1" applyAlignment="1">
      <alignment horizontal="center" vertical="center"/>
    </xf>
    <xf numFmtId="0" fontId="21" fillId="6" borderId="4" xfId="3" applyFont="1" applyFill="1" applyBorder="1" applyAlignment="1">
      <alignment horizontal="center" vertical="center"/>
    </xf>
    <xf numFmtId="0" fontId="21" fillId="6" borderId="62" xfId="3" applyFont="1" applyFill="1" applyBorder="1" applyAlignment="1">
      <alignment horizontal="center" vertical="center"/>
    </xf>
    <xf numFmtId="0" fontId="21" fillId="6" borderId="17" xfId="3" applyFont="1" applyFill="1" applyBorder="1" applyAlignment="1">
      <alignment horizontal="center" vertical="center"/>
    </xf>
    <xf numFmtId="0" fontId="21" fillId="6" borderId="7" xfId="3" applyFont="1" applyFill="1" applyBorder="1" applyAlignment="1">
      <alignment horizontal="center" vertical="center"/>
    </xf>
    <xf numFmtId="0" fontId="21" fillId="6" borderId="15" xfId="3" applyFont="1" applyFill="1" applyBorder="1" applyAlignment="1">
      <alignment horizontal="center" vertical="center"/>
    </xf>
    <xf numFmtId="0" fontId="21" fillId="6" borderId="19" xfId="3" applyFont="1" applyFill="1" applyBorder="1" applyAlignment="1">
      <alignment horizontal="center" vertical="center"/>
    </xf>
    <xf numFmtId="0" fontId="21" fillId="6" borderId="4" xfId="3" applyFont="1" applyFill="1" applyBorder="1" applyAlignment="1">
      <alignment horizontal="center" vertical="center" wrapText="1"/>
    </xf>
    <xf numFmtId="0" fontId="21" fillId="6" borderId="62" xfId="3" applyFont="1" applyFill="1" applyBorder="1" applyAlignment="1">
      <alignment horizontal="center" vertical="center" wrapText="1"/>
    </xf>
    <xf numFmtId="0" fontId="21" fillId="6" borderId="17" xfId="3" applyFont="1" applyFill="1" applyBorder="1" applyAlignment="1">
      <alignment horizontal="center" vertical="center" wrapText="1"/>
    </xf>
    <xf numFmtId="0" fontId="21" fillId="6" borderId="7" xfId="3" applyFont="1" applyFill="1" applyBorder="1" applyAlignment="1">
      <alignment horizontal="center" vertical="center" wrapText="1"/>
    </xf>
    <xf numFmtId="0" fontId="21" fillId="6" borderId="15" xfId="3" applyFont="1" applyFill="1" applyBorder="1" applyAlignment="1">
      <alignment horizontal="center" vertical="center" wrapText="1"/>
    </xf>
    <xf numFmtId="0" fontId="21" fillId="6" borderId="19" xfId="3" applyFont="1" applyFill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1" fillId="6" borderId="2" xfId="3" applyFont="1" applyFill="1" applyBorder="1" applyAlignment="1">
      <alignment horizontal="center" vertical="center" wrapText="1"/>
    </xf>
    <xf numFmtId="0" fontId="21" fillId="6" borderId="13" xfId="3" applyFont="1" applyFill="1" applyBorder="1" applyAlignment="1">
      <alignment horizontal="center" vertical="center" wrapText="1"/>
    </xf>
    <xf numFmtId="0" fontId="21" fillId="6" borderId="14" xfId="3" applyFont="1" applyFill="1" applyBorder="1" applyAlignment="1">
      <alignment horizontal="center" vertical="center" wrapText="1"/>
    </xf>
    <xf numFmtId="0" fontId="34" fillId="6" borderId="2" xfId="3" applyFont="1" applyFill="1" applyBorder="1" applyAlignment="1">
      <alignment horizontal="center"/>
    </xf>
    <xf numFmtId="0" fontId="34" fillId="6" borderId="13" xfId="3" applyFont="1" applyFill="1" applyBorder="1" applyAlignment="1">
      <alignment horizontal="center"/>
    </xf>
    <xf numFmtId="0" fontId="34" fillId="6" borderId="14" xfId="3" applyFont="1" applyFill="1" applyBorder="1" applyAlignment="1">
      <alignment horizontal="center"/>
    </xf>
    <xf numFmtId="0" fontId="35" fillId="6" borderId="2" xfId="3" applyFont="1" applyFill="1" applyBorder="1" applyAlignment="1">
      <alignment horizontal="center"/>
    </xf>
    <xf numFmtId="0" fontId="35" fillId="6" borderId="13" xfId="3" applyFont="1" applyFill="1" applyBorder="1" applyAlignment="1">
      <alignment horizontal="center"/>
    </xf>
    <xf numFmtId="0" fontId="35" fillId="6" borderId="14" xfId="3" applyFont="1" applyFill="1" applyBorder="1" applyAlignment="1">
      <alignment horizontal="center"/>
    </xf>
    <xf numFmtId="0" fontId="29" fillId="0" borderId="15" xfId="3" applyFont="1" applyBorder="1" applyAlignment="1" applyProtection="1">
      <alignment vertical="center"/>
      <protection locked="0"/>
    </xf>
    <xf numFmtId="0" fontId="3" fillId="0" borderId="0" xfId="3" applyFont="1" applyAlignment="1" applyProtection="1">
      <alignment horizontal="left" vertical="center"/>
      <protection locked="0"/>
    </xf>
    <xf numFmtId="0" fontId="3" fillId="0" borderId="0" xfId="3" applyFont="1" applyAlignment="1" applyProtection="1">
      <alignment horizontal="left" vertical="top" wrapText="1"/>
      <protection locked="0"/>
    </xf>
    <xf numFmtId="0" fontId="19" fillId="0" borderId="0" xfId="3" applyFont="1" applyAlignment="1" applyProtection="1">
      <alignment horizontal="left" vertical="top"/>
      <protection locked="0"/>
    </xf>
    <xf numFmtId="0" fontId="1" fillId="0" borderId="6" xfId="3" applyFont="1" applyBorder="1" applyAlignment="1" applyProtection="1">
      <alignment horizontal="left" vertical="center" wrapText="1"/>
      <protection locked="0"/>
    </xf>
    <xf numFmtId="0" fontId="1" fillId="0" borderId="0" xfId="3" applyFont="1" applyBorder="1" applyAlignment="1" applyProtection="1">
      <alignment horizontal="left" vertical="center" wrapText="1"/>
      <protection locked="0"/>
    </xf>
    <xf numFmtId="0" fontId="1" fillId="0" borderId="0" xfId="3" applyFont="1" applyAlignment="1" applyProtection="1">
      <alignment horizontal="left" vertical="center" wrapText="1"/>
      <protection locked="0"/>
    </xf>
    <xf numFmtId="0" fontId="6" fillId="5" borderId="2" xfId="3" applyNumberFormat="1" applyFont="1" applyFill="1" applyBorder="1" applyAlignment="1">
      <alignment horizontal="center" vertical="center"/>
    </xf>
    <xf numFmtId="0" fontId="6" fillId="5" borderId="36" xfId="3" applyNumberFormat="1" applyFont="1" applyFill="1" applyBorder="1" applyAlignment="1">
      <alignment horizontal="center" vertical="center"/>
    </xf>
    <xf numFmtId="0" fontId="6" fillId="7" borderId="38" xfId="3" applyNumberFormat="1" applyFont="1" applyFill="1" applyBorder="1" applyAlignment="1">
      <alignment horizontal="center" vertical="center"/>
    </xf>
    <xf numFmtId="0" fontId="6" fillId="7" borderId="39" xfId="3" applyNumberFormat="1" applyFont="1" applyFill="1" applyBorder="1" applyAlignment="1">
      <alignment horizontal="center" vertical="center"/>
    </xf>
    <xf numFmtId="0" fontId="33" fillId="6" borderId="0" xfId="3" applyFont="1" applyFill="1" applyAlignment="1">
      <alignment vertical="top" wrapText="1"/>
    </xf>
    <xf numFmtId="0" fontId="32" fillId="6" borderId="0" xfId="3" applyFont="1" applyFill="1" applyAlignment="1">
      <alignment vertical="top" wrapText="1"/>
    </xf>
    <xf numFmtId="0" fontId="15" fillId="6" borderId="1" xfId="3" applyNumberFormat="1" applyFont="1" applyFill="1" applyBorder="1" applyAlignment="1">
      <alignment horizontal="right" vertical="center" wrapText="1"/>
    </xf>
    <xf numFmtId="0" fontId="1" fillId="5" borderId="1" xfId="3" applyNumberFormat="1" applyFont="1" applyFill="1" applyBorder="1" applyAlignment="1">
      <alignment horizontal="right" vertical="center"/>
    </xf>
    <xf numFmtId="0" fontId="6" fillId="5" borderId="1" xfId="3" applyNumberFormat="1" applyFont="1" applyFill="1" applyBorder="1" applyAlignment="1">
      <alignment horizontal="right" vertical="center"/>
    </xf>
    <xf numFmtId="0" fontId="6" fillId="6" borderId="2" xfId="3" applyNumberFormat="1" applyFont="1" applyFill="1" applyBorder="1" applyAlignment="1">
      <alignment horizontal="right" vertical="center"/>
    </xf>
    <xf numFmtId="0" fontId="6" fillId="6" borderId="13" xfId="3" applyNumberFormat="1" applyFont="1" applyFill="1" applyBorder="1" applyAlignment="1">
      <alignment horizontal="right" vertical="center"/>
    </xf>
    <xf numFmtId="0" fontId="1" fillId="5" borderId="13" xfId="4" applyFont="1" applyFill="1" applyBorder="1" applyAlignment="1" applyProtection="1">
      <alignment horizontal="center" vertical="center"/>
      <protection locked="0"/>
    </xf>
    <xf numFmtId="0" fontId="1" fillId="5" borderId="36" xfId="4" applyFont="1" applyFill="1" applyBorder="1" applyAlignment="1" applyProtection="1">
      <alignment horizontal="center" vertical="center"/>
      <protection locked="0"/>
    </xf>
    <xf numFmtId="0" fontId="6" fillId="5" borderId="3" xfId="3" applyFont="1" applyFill="1" applyBorder="1" applyAlignment="1" applyProtection="1">
      <alignment horizontal="center" vertical="center"/>
      <protection locked="0"/>
    </xf>
    <xf numFmtId="0" fontId="6" fillId="5" borderId="11" xfId="3" applyFont="1" applyFill="1" applyBorder="1" applyAlignment="1" applyProtection="1">
      <alignment horizontal="center" vertical="center"/>
      <protection locked="0"/>
    </xf>
    <xf numFmtId="0" fontId="6" fillId="5" borderId="5" xfId="3" applyFont="1" applyFill="1" applyBorder="1" applyAlignment="1" applyProtection="1">
      <alignment horizontal="center" vertical="center"/>
      <protection locked="0"/>
    </xf>
    <xf numFmtId="0" fontId="6" fillId="5" borderId="27" xfId="3" applyFont="1" applyFill="1" applyBorder="1" applyAlignment="1" applyProtection="1">
      <alignment horizontal="left" vertical="center" wrapText="1"/>
      <protection locked="0"/>
    </xf>
    <xf numFmtId="0" fontId="6" fillId="5" borderId="26" xfId="3" applyFont="1" applyFill="1" applyBorder="1" applyAlignment="1" applyProtection="1">
      <alignment horizontal="left" vertical="center" wrapText="1"/>
      <protection locked="0"/>
    </xf>
    <xf numFmtId="0" fontId="6" fillId="5" borderId="28" xfId="3" applyFont="1" applyFill="1" applyBorder="1" applyAlignment="1" applyProtection="1">
      <alignment horizontal="left" vertical="center" wrapText="1"/>
      <protection locked="0"/>
    </xf>
    <xf numFmtId="0" fontId="6" fillId="5" borderId="47" xfId="3" applyFont="1" applyFill="1" applyBorder="1" applyAlignment="1" applyProtection="1">
      <alignment horizontal="center" vertical="center" wrapText="1"/>
      <protection locked="0"/>
    </xf>
    <xf numFmtId="0" fontId="6" fillId="5" borderId="48" xfId="3" applyFont="1" applyFill="1" applyBorder="1" applyAlignment="1" applyProtection="1">
      <alignment horizontal="center" vertical="center" wrapText="1"/>
      <protection locked="0"/>
    </xf>
    <xf numFmtId="0" fontId="6" fillId="5" borderId="49" xfId="3" applyFont="1" applyFill="1" applyBorder="1" applyAlignment="1" applyProtection="1">
      <alignment horizontal="center" vertical="center" wrapText="1"/>
      <protection locked="0"/>
    </xf>
    <xf numFmtId="0" fontId="6" fillId="5" borderId="51" xfId="3" applyFont="1" applyFill="1" applyBorder="1" applyAlignment="1" applyProtection="1">
      <alignment horizontal="center" vertical="center" wrapText="1"/>
      <protection locked="0"/>
    </xf>
    <xf numFmtId="0" fontId="6" fillId="5" borderId="0" xfId="3" applyFont="1" applyFill="1" applyBorder="1" applyAlignment="1" applyProtection="1">
      <alignment horizontal="center" vertical="center" wrapText="1"/>
      <protection locked="0"/>
    </xf>
    <xf numFmtId="0" fontId="6" fillId="5" borderId="24" xfId="3" applyFont="1" applyFill="1" applyBorder="1" applyAlignment="1" applyProtection="1">
      <alignment horizontal="center" vertical="center" wrapText="1"/>
      <protection locked="0"/>
    </xf>
    <xf numFmtId="0" fontId="6" fillId="5" borderId="50" xfId="3" applyFont="1" applyFill="1" applyBorder="1" applyAlignment="1" applyProtection="1">
      <alignment horizontal="center" vertical="center" wrapText="1"/>
      <protection locked="0"/>
    </xf>
    <xf numFmtId="0" fontId="6" fillId="5" borderId="15" xfId="3" applyFont="1" applyFill="1" applyBorder="1" applyAlignment="1" applyProtection="1">
      <alignment horizontal="center" vertical="center" wrapText="1"/>
      <protection locked="0"/>
    </xf>
    <xf numFmtId="0" fontId="6" fillId="5" borderId="46" xfId="3" applyFont="1" applyFill="1" applyBorder="1" applyAlignment="1" applyProtection="1">
      <alignment horizontal="center" vertical="center" wrapText="1"/>
      <protection locked="0"/>
    </xf>
    <xf numFmtId="0" fontId="6" fillId="5" borderId="45" xfId="3" applyFont="1" applyFill="1" applyBorder="1" applyAlignment="1" applyProtection="1">
      <alignment horizontal="center" vertical="center"/>
      <protection locked="0"/>
    </xf>
    <xf numFmtId="0" fontId="6" fillId="5" borderId="46" xfId="3" applyFont="1" applyFill="1" applyBorder="1" applyAlignment="1" applyProtection="1">
      <alignment horizontal="center" vertical="center"/>
      <protection locked="0"/>
    </xf>
    <xf numFmtId="0" fontId="1" fillId="5" borderId="3" xfId="4" applyFont="1" applyFill="1" applyBorder="1" applyAlignment="1" applyProtection="1">
      <alignment horizontal="center" vertical="center" textRotation="90" wrapText="1"/>
      <protection locked="0"/>
    </xf>
    <xf numFmtId="0" fontId="1" fillId="5" borderId="11" xfId="4" applyFont="1" applyFill="1" applyBorder="1" applyAlignment="1" applyProtection="1">
      <alignment horizontal="center" vertical="center" textRotation="90" wrapText="1"/>
      <protection locked="0"/>
    </xf>
    <xf numFmtId="0" fontId="1" fillId="5" borderId="5" xfId="4" applyFont="1" applyFill="1" applyBorder="1" applyAlignment="1" applyProtection="1">
      <alignment horizontal="center" vertical="center" textRotation="90" wrapText="1"/>
      <protection locked="0"/>
    </xf>
    <xf numFmtId="0" fontId="1" fillId="8" borderId="3" xfId="3" applyFont="1" applyFill="1" applyBorder="1" applyAlignment="1" applyProtection="1">
      <alignment horizontal="center" vertical="center" textRotation="90" wrapText="1"/>
      <protection locked="0"/>
    </xf>
    <xf numFmtId="0" fontId="6" fillId="8" borderId="11" xfId="3" applyFont="1" applyFill="1" applyBorder="1" applyAlignment="1" applyProtection="1">
      <alignment horizontal="center" vertical="center" textRotation="90" wrapText="1"/>
      <protection locked="0"/>
    </xf>
    <xf numFmtId="0" fontId="6" fillId="8" borderId="5" xfId="3" applyFont="1" applyFill="1" applyBorder="1" applyAlignment="1" applyProtection="1">
      <alignment horizontal="center" vertical="center" textRotation="90" wrapText="1"/>
      <protection locked="0"/>
    </xf>
    <xf numFmtId="0" fontId="1" fillId="8" borderId="27" xfId="3" applyFont="1" applyFill="1" applyBorder="1" applyAlignment="1" applyProtection="1">
      <alignment horizontal="center" vertical="center" textRotation="90" wrapText="1"/>
      <protection locked="0"/>
    </xf>
    <xf numFmtId="0" fontId="6" fillId="8" borderId="26" xfId="3" applyFont="1" applyFill="1" applyBorder="1" applyAlignment="1" applyProtection="1">
      <alignment horizontal="center" vertical="center" textRotation="90" wrapText="1"/>
      <protection locked="0"/>
    </xf>
    <xf numFmtId="0" fontId="6" fillId="8" borderId="28" xfId="3" applyFont="1" applyFill="1" applyBorder="1" applyAlignment="1" applyProtection="1">
      <alignment horizontal="center" vertical="center" textRotation="90" wrapText="1"/>
      <protection locked="0"/>
    </xf>
    <xf numFmtId="0" fontId="1" fillId="5" borderId="17" xfId="3" applyFont="1" applyFill="1" applyBorder="1" applyAlignment="1" applyProtection="1">
      <alignment horizontal="center" vertical="center" textRotation="90" wrapText="1"/>
      <protection locked="0"/>
    </xf>
    <xf numFmtId="0" fontId="6" fillId="5" borderId="18" xfId="3" applyFont="1" applyFill="1" applyBorder="1" applyAlignment="1" applyProtection="1">
      <alignment horizontal="center" vertical="center" textRotation="90" wrapText="1"/>
      <protection locked="0"/>
    </xf>
    <xf numFmtId="0" fontId="6" fillId="5" borderId="19" xfId="3" applyFont="1" applyFill="1" applyBorder="1" applyAlignment="1" applyProtection="1">
      <alignment horizontal="center" vertical="center" textRotation="90" wrapText="1"/>
      <protection locked="0"/>
    </xf>
    <xf numFmtId="0" fontId="1" fillId="5" borderId="27" xfId="3" applyFont="1" applyFill="1" applyBorder="1" applyAlignment="1" applyProtection="1">
      <alignment horizontal="center" vertical="center" textRotation="90" wrapText="1"/>
      <protection locked="0"/>
    </xf>
    <xf numFmtId="0" fontId="6" fillId="5" borderId="26" xfId="3" applyFont="1" applyFill="1" applyBorder="1" applyAlignment="1" applyProtection="1">
      <alignment horizontal="center" vertical="center" textRotation="90" wrapText="1"/>
      <protection locked="0"/>
    </xf>
    <xf numFmtId="0" fontId="6" fillId="5" borderId="28" xfId="3" applyFont="1" applyFill="1" applyBorder="1" applyAlignment="1" applyProtection="1">
      <alignment horizontal="center" vertical="center" textRotation="90" wrapText="1"/>
      <protection locked="0"/>
    </xf>
    <xf numFmtId="0" fontId="1" fillId="5" borderId="3" xfId="3" applyFont="1" applyFill="1" applyBorder="1" applyAlignment="1" applyProtection="1">
      <alignment horizontal="center" vertical="center" textRotation="90" wrapText="1"/>
      <protection locked="0"/>
    </xf>
    <xf numFmtId="0" fontId="6" fillId="5" borderId="11" xfId="3" applyFont="1" applyFill="1" applyBorder="1" applyAlignment="1" applyProtection="1">
      <alignment horizontal="center" vertical="center" textRotation="90" wrapText="1"/>
      <protection locked="0"/>
    </xf>
    <xf numFmtId="0" fontId="6" fillId="5" borderId="5" xfId="3" applyFont="1" applyFill="1" applyBorder="1" applyAlignment="1" applyProtection="1">
      <alignment horizontal="center" vertical="center" textRotation="90" wrapText="1"/>
      <protection locked="0"/>
    </xf>
    <xf numFmtId="0" fontId="1" fillId="8" borderId="11" xfId="3" applyFont="1" applyFill="1" applyBorder="1" applyAlignment="1" applyProtection="1">
      <alignment horizontal="center" vertical="center" textRotation="90" wrapText="1"/>
      <protection locked="0"/>
    </xf>
    <xf numFmtId="0" fontId="1" fillId="8" borderId="5" xfId="3" applyFont="1" applyFill="1" applyBorder="1" applyAlignment="1" applyProtection="1">
      <alignment horizontal="center" vertical="center" textRotation="90" wrapText="1"/>
      <protection locked="0"/>
    </xf>
    <xf numFmtId="0" fontId="1" fillId="5" borderId="40" xfId="3" applyFont="1" applyFill="1" applyBorder="1" applyAlignment="1" applyProtection="1">
      <alignment horizontal="center" vertical="center" textRotation="90" wrapText="1"/>
      <protection locked="0"/>
    </xf>
    <xf numFmtId="0" fontId="1" fillId="5" borderId="33" xfId="3" applyFont="1" applyFill="1" applyBorder="1" applyAlignment="1" applyProtection="1">
      <alignment horizontal="center" vertical="center" textRotation="90" wrapText="1"/>
      <protection locked="0"/>
    </xf>
    <xf numFmtId="0" fontId="1" fillId="5" borderId="41" xfId="3" applyFont="1" applyFill="1" applyBorder="1" applyAlignment="1" applyProtection="1">
      <alignment horizontal="center" vertical="center" textRotation="90" wrapText="1"/>
      <protection locked="0"/>
    </xf>
    <xf numFmtId="0" fontId="1" fillId="5" borderId="62" xfId="3" applyFont="1" applyFill="1" applyBorder="1" applyAlignment="1" applyProtection="1">
      <alignment horizontal="center" vertical="center" textRotation="90" wrapText="1"/>
      <protection locked="0"/>
    </xf>
    <xf numFmtId="0" fontId="1" fillId="5" borderId="0" xfId="3" applyFont="1" applyFill="1" applyBorder="1" applyAlignment="1" applyProtection="1">
      <alignment horizontal="center" vertical="center" textRotation="90" wrapText="1"/>
      <protection locked="0"/>
    </xf>
    <xf numFmtId="0" fontId="1" fillId="5" borderId="15" xfId="3" applyFont="1" applyFill="1" applyBorder="1" applyAlignment="1" applyProtection="1">
      <alignment horizontal="center" vertical="center" textRotation="90" wrapText="1"/>
      <protection locked="0"/>
    </xf>
    <xf numFmtId="0" fontId="1" fillId="5" borderId="27" xfId="4" applyFont="1" applyFill="1" applyBorder="1" applyAlignment="1" applyProtection="1">
      <alignment horizontal="center" vertical="center" textRotation="90" wrapText="1"/>
      <protection locked="0"/>
    </xf>
    <xf numFmtId="0" fontId="1" fillId="5" borderId="26" xfId="4" applyFont="1" applyFill="1" applyBorder="1" applyAlignment="1" applyProtection="1">
      <alignment horizontal="center" vertical="center" textRotation="90" wrapText="1"/>
      <protection locked="0"/>
    </xf>
    <xf numFmtId="0" fontId="1" fillId="5" borderId="28" xfId="4" applyFont="1" applyFill="1" applyBorder="1" applyAlignment="1" applyProtection="1">
      <alignment horizontal="center" vertical="center" textRotation="90" wrapText="1"/>
      <protection locked="0"/>
    </xf>
    <xf numFmtId="0" fontId="1" fillId="7" borderId="71" xfId="4" applyNumberFormat="1" applyFont="1" applyFill="1" applyBorder="1" applyAlignment="1" applyProtection="1">
      <alignment horizontal="center" vertical="center" wrapText="1"/>
      <protection locked="0"/>
    </xf>
    <xf numFmtId="0" fontId="1" fillId="7" borderId="56" xfId="4" applyNumberFormat="1" applyFont="1" applyFill="1" applyBorder="1" applyAlignment="1" applyProtection="1">
      <alignment horizontal="center" vertical="center" wrapText="1"/>
      <protection locked="0"/>
    </xf>
    <xf numFmtId="0" fontId="1" fillId="8" borderId="17" xfId="3" applyFont="1" applyFill="1" applyBorder="1" applyAlignment="1" applyProtection="1">
      <alignment horizontal="center" vertical="center" textRotation="90" wrapText="1"/>
      <protection locked="0"/>
    </xf>
    <xf numFmtId="0" fontId="6" fillId="8" borderId="18" xfId="3" applyFont="1" applyFill="1" applyBorder="1" applyAlignment="1" applyProtection="1">
      <alignment horizontal="center" vertical="center" textRotation="90" wrapText="1"/>
      <protection locked="0"/>
    </xf>
    <xf numFmtId="0" fontId="6" fillId="8" borderId="19" xfId="3" applyFont="1" applyFill="1" applyBorder="1" applyAlignment="1" applyProtection="1">
      <alignment horizontal="center" vertical="center" textRotation="90" wrapText="1"/>
      <protection locked="0"/>
    </xf>
    <xf numFmtId="0" fontId="1" fillId="5" borderId="15" xfId="3" applyNumberFormat="1" applyFont="1" applyFill="1" applyBorder="1" applyAlignment="1">
      <alignment horizontal="center" vertical="center"/>
    </xf>
    <xf numFmtId="0" fontId="1" fillId="5" borderId="39" xfId="3" applyNumberFormat="1" applyFont="1" applyFill="1" applyBorder="1" applyAlignment="1">
      <alignment horizontal="center" vertical="center"/>
    </xf>
    <xf numFmtId="0" fontId="6" fillId="5" borderId="38" xfId="3" applyNumberFormat="1" applyFont="1" applyFill="1" applyBorder="1" applyAlignment="1">
      <alignment horizontal="center" vertical="center"/>
    </xf>
    <xf numFmtId="0" fontId="6" fillId="5" borderId="54" xfId="3" applyNumberFormat="1" applyFont="1" applyFill="1" applyBorder="1" applyAlignment="1">
      <alignment horizontal="center" vertical="center"/>
    </xf>
    <xf numFmtId="0" fontId="3" fillId="7" borderId="3" xfId="3" applyFont="1" applyFill="1" applyBorder="1" applyAlignment="1" applyProtection="1">
      <alignment horizontal="center" vertical="center" textRotation="90"/>
      <protection locked="0"/>
    </xf>
    <xf numFmtId="0" fontId="3" fillId="7" borderId="11" xfId="3" applyFont="1" applyFill="1" applyBorder="1" applyAlignment="1" applyProtection="1">
      <alignment horizontal="center" vertical="center" textRotation="90"/>
      <protection locked="0"/>
    </xf>
    <xf numFmtId="0" fontId="3" fillId="7" borderId="5" xfId="3" applyFont="1" applyFill="1" applyBorder="1" applyAlignment="1" applyProtection="1">
      <alignment horizontal="center" vertical="center" textRotation="90"/>
      <protection locked="0"/>
    </xf>
    <xf numFmtId="0" fontId="2" fillId="5" borderId="20" xfId="3" applyNumberFormat="1" applyFont="1" applyFill="1" applyBorder="1" applyAlignment="1">
      <alignment horizontal="center" vertical="center" textRotation="255" wrapText="1"/>
    </xf>
    <xf numFmtId="0" fontId="2" fillId="5" borderId="29" xfId="3" applyNumberFormat="1" applyFont="1" applyFill="1" applyBorder="1" applyAlignment="1">
      <alignment horizontal="center" vertical="center" textRotation="255" wrapText="1"/>
    </xf>
    <xf numFmtId="0" fontId="1" fillId="5" borderId="11" xfId="3" applyFont="1" applyFill="1" applyBorder="1" applyAlignment="1" applyProtection="1">
      <alignment horizontal="center" vertical="center" textRotation="90" wrapText="1"/>
      <protection locked="0"/>
    </xf>
    <xf numFmtId="0" fontId="1" fillId="5" borderId="5" xfId="3" applyFont="1" applyFill="1" applyBorder="1" applyAlignment="1" applyProtection="1">
      <alignment horizontal="center" vertical="center" textRotation="90" wrapText="1"/>
      <protection locked="0"/>
    </xf>
    <xf numFmtId="0" fontId="1" fillId="5" borderId="48" xfId="3" applyFont="1" applyFill="1" applyBorder="1" applyAlignment="1" applyProtection="1">
      <alignment horizontal="center" vertical="center" textRotation="90" wrapText="1"/>
      <protection locked="0"/>
    </xf>
    <xf numFmtId="0" fontId="6" fillId="5" borderId="0" xfId="3" applyFont="1" applyFill="1" applyBorder="1" applyAlignment="1" applyProtection="1">
      <alignment horizontal="center" vertical="center" textRotation="90" wrapText="1"/>
      <protection locked="0"/>
    </xf>
    <xf numFmtId="0" fontId="6" fillId="5" borderId="15" xfId="3" applyFont="1" applyFill="1" applyBorder="1" applyAlignment="1" applyProtection="1">
      <alignment horizontal="center" vertical="center" textRotation="90" wrapText="1"/>
      <protection locked="0"/>
    </xf>
    <xf numFmtId="0" fontId="1" fillId="5" borderId="67" xfId="3" applyFont="1" applyFill="1" applyBorder="1" applyAlignment="1" applyProtection="1">
      <alignment horizontal="center" vertical="center" wrapText="1"/>
      <protection locked="0"/>
    </xf>
    <xf numFmtId="0" fontId="6" fillId="5" borderId="6" xfId="3" applyFont="1" applyFill="1" applyBorder="1" applyAlignment="1" applyProtection="1">
      <alignment horizontal="center" vertical="center" wrapText="1"/>
      <protection locked="0"/>
    </xf>
    <xf numFmtId="0" fontId="6" fillId="5" borderId="7" xfId="3" applyFont="1" applyFill="1" applyBorder="1" applyAlignment="1" applyProtection="1">
      <alignment horizontal="center" vertical="center" wrapText="1"/>
      <protection locked="0"/>
    </xf>
    <xf numFmtId="0" fontId="18" fillId="5" borderId="53" xfId="3" applyNumberFormat="1" applyFont="1" applyFill="1" applyBorder="1" applyAlignment="1">
      <alignment horizontal="center" vertical="center"/>
    </xf>
    <xf numFmtId="0" fontId="1" fillId="5" borderId="53" xfId="3" applyNumberFormat="1" applyFont="1" applyFill="1" applyBorder="1" applyAlignment="1">
      <alignment horizontal="center" vertical="center"/>
    </xf>
    <xf numFmtId="0" fontId="1" fillId="5" borderId="43" xfId="3" applyFont="1" applyFill="1" applyBorder="1" applyAlignment="1" applyProtection="1">
      <alignment horizontal="center" vertical="center"/>
      <protection locked="0"/>
    </xf>
    <xf numFmtId="0" fontId="6" fillId="5" borderId="43" xfId="3" applyFont="1" applyFill="1" applyBorder="1" applyAlignment="1" applyProtection="1">
      <alignment horizontal="center" vertical="center"/>
      <protection locked="0"/>
    </xf>
    <xf numFmtId="0" fontId="6" fillId="5" borderId="44" xfId="3" applyFont="1" applyFill="1" applyBorder="1" applyAlignment="1" applyProtection="1">
      <alignment horizontal="center" vertical="center"/>
      <protection locked="0"/>
    </xf>
    <xf numFmtId="165" fontId="6" fillId="5" borderId="2" xfId="3" applyNumberFormat="1" applyFont="1" applyFill="1" applyBorder="1" applyAlignment="1">
      <alignment horizontal="center" vertical="center"/>
    </xf>
    <xf numFmtId="165" fontId="6" fillId="5" borderId="36" xfId="3" applyNumberFormat="1" applyFont="1" applyFill="1" applyBorder="1" applyAlignment="1">
      <alignment horizontal="center" vertical="center"/>
    </xf>
    <xf numFmtId="0" fontId="1" fillId="5" borderId="2" xfId="4" applyFont="1" applyFill="1" applyBorder="1" applyAlignment="1" applyProtection="1">
      <alignment horizontal="center" vertical="center"/>
      <protection locked="0"/>
    </xf>
    <xf numFmtId="0" fontId="1" fillId="5" borderId="42" xfId="4" applyFont="1" applyFill="1" applyBorder="1" applyAlignment="1" applyProtection="1">
      <alignment horizontal="center" vertical="center"/>
      <protection locked="0"/>
    </xf>
    <xf numFmtId="0" fontId="1" fillId="5" borderId="14" xfId="4" applyFont="1" applyFill="1" applyBorder="1" applyAlignment="1" applyProtection="1">
      <alignment horizontal="center" vertical="center"/>
      <protection locked="0"/>
    </xf>
    <xf numFmtId="0" fontId="1" fillId="5" borderId="63" xfId="3" applyFont="1" applyFill="1" applyBorder="1" applyAlignment="1" applyProtection="1">
      <alignment horizontal="center" vertical="center" textRotation="90" wrapText="1"/>
      <protection locked="0"/>
    </xf>
    <xf numFmtId="0" fontId="1" fillId="5" borderId="51" xfId="3" applyFont="1" applyFill="1" applyBorder="1" applyAlignment="1" applyProtection="1">
      <alignment horizontal="center" vertical="center" textRotation="90" wrapText="1"/>
      <protection locked="0"/>
    </xf>
    <xf numFmtId="0" fontId="1" fillId="5" borderId="50" xfId="3" applyFont="1" applyFill="1" applyBorder="1" applyAlignment="1" applyProtection="1">
      <alignment horizontal="center" vertical="center" textRotation="90" wrapText="1"/>
      <protection locked="0"/>
    </xf>
    <xf numFmtId="165" fontId="1" fillId="5" borderId="13" xfId="3" applyNumberFormat="1" applyFont="1" applyFill="1" applyBorder="1" applyAlignment="1">
      <alignment horizontal="center" vertical="center"/>
    </xf>
    <xf numFmtId="165" fontId="1" fillId="5" borderId="14" xfId="3" applyNumberFormat="1" applyFont="1" applyFill="1" applyBorder="1" applyAlignment="1">
      <alignment horizontal="center" vertical="center"/>
    </xf>
    <xf numFmtId="165" fontId="6" fillId="5" borderId="13" xfId="3" applyNumberFormat="1" applyFont="1" applyFill="1" applyBorder="1" applyAlignment="1">
      <alignment horizontal="center" vertical="center"/>
    </xf>
    <xf numFmtId="165" fontId="6" fillId="5" borderId="14" xfId="3" applyNumberFormat="1" applyFont="1" applyFill="1" applyBorder="1" applyAlignment="1">
      <alignment horizontal="center" vertical="center"/>
    </xf>
    <xf numFmtId="165" fontId="6" fillId="5" borderId="42" xfId="3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4 2" xfId="4"/>
  </cellStyles>
  <dxfs count="0"/>
  <tableStyles count="0" defaultTableStyle="TableStyleMedium9" defaultPivotStyle="PivotStyleLight16"/>
  <colors>
    <mruColors>
      <color rgb="FFCCECFF"/>
      <color rgb="FF66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F29"/>
  <sheetViews>
    <sheetView showGridLines="0" topLeftCell="A7" workbookViewId="0">
      <selection activeCell="Z26" sqref="Z26:BA26"/>
    </sheetView>
  </sheetViews>
  <sheetFormatPr defaultColWidth="14.6640625" defaultRowHeight="13.5" customHeight="1"/>
  <cols>
    <col min="1" max="1" width="6.5" style="2" customWidth="1"/>
    <col min="2" max="3" width="3.33203125" style="2" customWidth="1"/>
    <col min="4" max="4" width="3.83203125" style="2" customWidth="1"/>
    <col min="5" max="53" width="3.33203125" style="2" customWidth="1"/>
    <col min="54" max="54" width="3" style="2" customWidth="1"/>
    <col min="55" max="16384" width="14.6640625" style="2"/>
  </cols>
  <sheetData>
    <row r="1" spans="1:58" s="124" customFormat="1" ht="24.75" customHeight="1">
      <c r="AJ1" s="132"/>
      <c r="AK1" s="132"/>
      <c r="AL1" s="132"/>
      <c r="AM1" s="357" t="s">
        <v>258</v>
      </c>
      <c r="AN1" s="357"/>
      <c r="AO1" s="357"/>
      <c r="AP1" s="357"/>
      <c r="AQ1" s="357"/>
      <c r="AR1" s="357"/>
      <c r="AS1" s="357"/>
      <c r="AT1" s="357"/>
      <c r="AU1" s="357"/>
      <c r="AV1" s="357"/>
      <c r="AW1" s="357"/>
      <c r="AX1" s="357"/>
      <c r="AY1" s="357"/>
    </row>
    <row r="2" spans="1:58" ht="21.75" customHeight="1">
      <c r="A2" s="365"/>
      <c r="B2" s="365"/>
      <c r="C2" s="36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133"/>
      <c r="AK2" s="133"/>
      <c r="AL2" s="358" t="s">
        <v>259</v>
      </c>
      <c r="AM2" s="358"/>
      <c r="AN2" s="358"/>
      <c r="AO2" s="358"/>
      <c r="AP2" s="358"/>
      <c r="AQ2" s="358"/>
      <c r="AR2" s="358"/>
      <c r="AS2" s="358"/>
      <c r="AT2" s="358"/>
      <c r="AU2" s="358"/>
      <c r="AV2" s="358"/>
      <c r="AW2" s="358"/>
      <c r="AX2" s="358"/>
      <c r="AY2" s="130"/>
      <c r="AZ2" s="129"/>
      <c r="BA2" s="129"/>
      <c r="BB2" s="129"/>
      <c r="BC2" s="129"/>
      <c r="BD2" s="129"/>
      <c r="BE2" s="129"/>
      <c r="BF2" s="129"/>
    </row>
    <row r="3" spans="1:58" s="229" customFormat="1" ht="21.75" customHeight="1">
      <c r="A3" s="228"/>
      <c r="B3" s="228"/>
      <c r="C3" s="2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133"/>
      <c r="AK3" s="133"/>
      <c r="AL3" s="358" t="s">
        <v>267</v>
      </c>
      <c r="AM3" s="358"/>
      <c r="AN3" s="358"/>
      <c r="AO3" s="358"/>
      <c r="AP3" s="358"/>
      <c r="AQ3" s="358"/>
      <c r="AR3" s="358"/>
      <c r="AS3" s="358"/>
      <c r="AT3" s="358"/>
      <c r="AU3" s="358"/>
      <c r="AV3" s="358"/>
      <c r="AW3" s="358"/>
      <c r="AX3" s="227"/>
      <c r="AY3" s="130"/>
      <c r="AZ3" s="129"/>
      <c r="BA3" s="129"/>
      <c r="BB3" s="129"/>
      <c r="BC3" s="129"/>
      <c r="BD3" s="129"/>
      <c r="BE3" s="129"/>
      <c r="BF3" s="129"/>
    </row>
    <row r="4" spans="1:58" s="229" customFormat="1" ht="21.75" customHeight="1">
      <c r="A4" s="228"/>
      <c r="B4" s="228"/>
      <c r="C4" s="228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133"/>
      <c r="AK4" s="133"/>
      <c r="AL4" s="358" t="s">
        <v>335</v>
      </c>
      <c r="AM4" s="358"/>
      <c r="AN4" s="358"/>
      <c r="AO4" s="358"/>
      <c r="AP4" s="358"/>
      <c r="AQ4" s="358"/>
      <c r="AR4" s="358"/>
      <c r="AS4" s="358"/>
      <c r="AT4" s="358"/>
      <c r="AU4" s="358"/>
      <c r="AV4" s="358"/>
      <c r="AW4" s="358"/>
      <c r="AX4" s="227"/>
      <c r="AY4" s="130"/>
      <c r="AZ4" s="129"/>
      <c r="BA4" s="129"/>
      <c r="BB4" s="129"/>
      <c r="BC4" s="129"/>
      <c r="BD4" s="129"/>
      <c r="BE4" s="129"/>
      <c r="BF4" s="129"/>
    </row>
    <row r="5" spans="1:58" ht="10.5" hidden="1" customHeight="1">
      <c r="A5" s="366"/>
      <c r="B5" s="366"/>
      <c r="C5" s="366"/>
      <c r="D5" s="5"/>
      <c r="E5" s="5"/>
      <c r="F5" s="367" t="s">
        <v>193</v>
      </c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67"/>
      <c r="AG5" s="367"/>
      <c r="AH5" s="367"/>
      <c r="AI5" s="367"/>
      <c r="AJ5" s="367"/>
      <c r="AK5" s="367"/>
      <c r="AL5" s="367"/>
      <c r="AM5" s="367"/>
      <c r="AN5" s="367"/>
      <c r="AO5" s="367"/>
      <c r="AP5" s="367"/>
      <c r="AQ5" s="367"/>
      <c r="AR5" s="367"/>
      <c r="AS5" s="367"/>
      <c r="AT5" s="367"/>
      <c r="AU5" s="367"/>
      <c r="AV5" s="367"/>
      <c r="AW5" s="367"/>
      <c r="AX5" s="367"/>
      <c r="AY5" s="367"/>
      <c r="AZ5" s="367"/>
      <c r="BA5" s="367"/>
      <c r="BB5" s="3"/>
    </row>
    <row r="6" spans="1:58" ht="40.5" customHeight="1">
      <c r="A6" s="366"/>
      <c r="B6" s="366"/>
      <c r="C6" s="366"/>
      <c r="D6" s="5"/>
      <c r="E6" s="5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7"/>
      <c r="Q6" s="367"/>
      <c r="R6" s="367"/>
      <c r="S6" s="367"/>
      <c r="T6" s="367"/>
      <c r="U6" s="367"/>
      <c r="V6" s="367"/>
      <c r="W6" s="367"/>
      <c r="X6" s="367"/>
      <c r="Y6" s="367"/>
      <c r="Z6" s="367"/>
      <c r="AA6" s="367"/>
      <c r="AB6" s="367"/>
      <c r="AC6" s="367"/>
      <c r="AD6" s="367"/>
      <c r="AE6" s="367"/>
      <c r="AF6" s="367"/>
      <c r="AG6" s="367"/>
      <c r="AH6" s="367"/>
      <c r="AI6" s="367"/>
      <c r="AJ6" s="367"/>
      <c r="AK6" s="367"/>
      <c r="AL6" s="367"/>
      <c r="AM6" s="367"/>
      <c r="AN6" s="367"/>
      <c r="AO6" s="367"/>
      <c r="AP6" s="367"/>
      <c r="AQ6" s="367"/>
      <c r="AR6" s="367"/>
      <c r="AS6" s="367"/>
      <c r="AT6" s="367"/>
      <c r="AU6" s="367"/>
      <c r="AV6" s="367"/>
      <c r="AW6" s="367"/>
      <c r="AX6" s="367"/>
      <c r="AY6" s="367"/>
      <c r="AZ6" s="367"/>
      <c r="BA6" s="367"/>
      <c r="BB6" s="3"/>
    </row>
    <row r="7" spans="1:58" ht="11.25" customHeight="1">
      <c r="A7" s="368"/>
      <c r="B7" s="368"/>
      <c r="C7" s="368"/>
      <c r="D7" s="5"/>
      <c r="E7" s="5"/>
      <c r="F7" s="369" t="s">
        <v>194</v>
      </c>
      <c r="G7" s="369"/>
      <c r="H7" s="369"/>
      <c r="I7" s="369"/>
      <c r="J7" s="369"/>
      <c r="K7" s="369"/>
      <c r="L7" s="369"/>
      <c r="M7" s="369"/>
      <c r="N7" s="369"/>
      <c r="O7" s="369"/>
      <c r="P7" s="369"/>
      <c r="Q7" s="369"/>
      <c r="R7" s="369"/>
      <c r="S7" s="369"/>
      <c r="T7" s="369"/>
      <c r="U7" s="369"/>
      <c r="V7" s="369"/>
      <c r="W7" s="369"/>
      <c r="X7" s="369"/>
      <c r="Y7" s="369"/>
      <c r="Z7" s="369"/>
      <c r="AA7" s="369"/>
      <c r="AB7" s="369"/>
      <c r="AC7" s="369"/>
      <c r="AD7" s="369"/>
      <c r="AE7" s="369"/>
      <c r="AF7" s="369"/>
      <c r="AG7" s="369"/>
      <c r="AH7" s="369"/>
      <c r="AI7" s="369"/>
      <c r="AJ7" s="369"/>
      <c r="AK7" s="369"/>
      <c r="AL7" s="369"/>
      <c r="AM7" s="369"/>
      <c r="AN7" s="369"/>
      <c r="AO7" s="369"/>
      <c r="AP7" s="369"/>
      <c r="AQ7" s="369"/>
      <c r="AR7" s="369"/>
      <c r="AS7" s="369"/>
      <c r="AT7" s="369"/>
      <c r="AU7" s="369"/>
      <c r="AV7" s="369"/>
      <c r="AW7" s="369"/>
      <c r="AX7" s="369"/>
      <c r="AY7" s="369"/>
      <c r="AZ7" s="369"/>
      <c r="BA7" s="369"/>
      <c r="BB7" s="3"/>
    </row>
    <row r="8" spans="1:58" ht="11.25" customHeight="1">
      <c r="A8" s="368"/>
      <c r="B8" s="368"/>
      <c r="C8" s="368"/>
      <c r="D8" s="5"/>
      <c r="E8" s="5"/>
      <c r="F8" s="369"/>
      <c r="G8" s="369"/>
      <c r="H8" s="369"/>
      <c r="I8" s="369"/>
      <c r="J8" s="369"/>
      <c r="K8" s="369"/>
      <c r="L8" s="369"/>
      <c r="M8" s="369"/>
      <c r="N8" s="369"/>
      <c r="O8" s="369"/>
      <c r="P8" s="369"/>
      <c r="Q8" s="369"/>
      <c r="R8" s="369"/>
      <c r="S8" s="369"/>
      <c r="T8" s="369"/>
      <c r="U8" s="369"/>
      <c r="V8" s="369"/>
      <c r="W8" s="369"/>
      <c r="X8" s="369"/>
      <c r="Y8" s="369"/>
      <c r="Z8" s="369"/>
      <c r="AA8" s="369"/>
      <c r="AB8" s="369"/>
      <c r="AC8" s="369"/>
      <c r="AD8" s="369"/>
      <c r="AE8" s="369"/>
      <c r="AF8" s="369"/>
      <c r="AG8" s="369"/>
      <c r="AH8" s="369"/>
      <c r="AI8" s="369"/>
      <c r="AJ8" s="369"/>
      <c r="AK8" s="369"/>
      <c r="AL8" s="369"/>
      <c r="AM8" s="369"/>
      <c r="AN8" s="369"/>
      <c r="AO8" s="369"/>
      <c r="AP8" s="369"/>
      <c r="AQ8" s="369"/>
      <c r="AR8" s="369"/>
      <c r="AS8" s="369"/>
      <c r="AT8" s="369"/>
      <c r="AU8" s="369"/>
      <c r="AV8" s="369"/>
      <c r="AW8" s="369"/>
      <c r="AX8" s="369"/>
      <c r="AY8" s="369"/>
      <c r="AZ8" s="369"/>
      <c r="BA8" s="369"/>
      <c r="BB8" s="3"/>
    </row>
    <row r="9" spans="1:58" ht="12" customHeight="1">
      <c r="A9" s="366"/>
      <c r="B9" s="366"/>
      <c r="C9" s="366"/>
      <c r="D9" s="5"/>
      <c r="E9" s="5"/>
      <c r="F9" s="370" t="s">
        <v>260</v>
      </c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1"/>
      <c r="S9" s="371"/>
      <c r="T9" s="371"/>
      <c r="U9" s="371"/>
      <c r="V9" s="371"/>
      <c r="W9" s="371"/>
      <c r="X9" s="371"/>
      <c r="Y9" s="371"/>
      <c r="Z9" s="371"/>
      <c r="AA9" s="371"/>
      <c r="AB9" s="371"/>
      <c r="AC9" s="371"/>
      <c r="AD9" s="371"/>
      <c r="AE9" s="371"/>
      <c r="AF9" s="371"/>
      <c r="AG9" s="371"/>
      <c r="AH9" s="371"/>
      <c r="AI9" s="371"/>
      <c r="AJ9" s="371"/>
      <c r="AK9" s="371"/>
      <c r="AL9" s="371"/>
      <c r="AM9" s="371"/>
      <c r="AN9" s="371"/>
      <c r="AO9" s="371"/>
      <c r="AP9" s="371"/>
      <c r="AQ9" s="371"/>
      <c r="AR9" s="371"/>
      <c r="AS9" s="371"/>
      <c r="AT9" s="371"/>
      <c r="AU9" s="371"/>
      <c r="AV9" s="371"/>
      <c r="AW9" s="371"/>
      <c r="AX9" s="371"/>
      <c r="AY9" s="371"/>
      <c r="AZ9" s="371"/>
      <c r="BA9" s="371"/>
      <c r="BB9" s="3"/>
    </row>
    <row r="10" spans="1:58" ht="12" customHeight="1">
      <c r="A10" s="5"/>
      <c r="B10" s="5"/>
      <c r="C10" s="5"/>
      <c r="D10" s="5"/>
      <c r="E10" s="5"/>
      <c r="F10" s="371"/>
      <c r="G10" s="372"/>
      <c r="H10" s="372"/>
      <c r="I10" s="372"/>
      <c r="J10" s="372"/>
      <c r="K10" s="372"/>
      <c r="L10" s="372"/>
      <c r="M10" s="372"/>
      <c r="N10" s="372"/>
      <c r="O10" s="372"/>
      <c r="P10" s="372"/>
      <c r="Q10" s="372"/>
      <c r="R10" s="372"/>
      <c r="S10" s="372"/>
      <c r="T10" s="372"/>
      <c r="U10" s="372"/>
      <c r="V10" s="372"/>
      <c r="W10" s="372"/>
      <c r="X10" s="372"/>
      <c r="Y10" s="372"/>
      <c r="Z10" s="372"/>
      <c r="AA10" s="372"/>
      <c r="AB10" s="372"/>
      <c r="AC10" s="372"/>
      <c r="AD10" s="372"/>
      <c r="AE10" s="372"/>
      <c r="AF10" s="372"/>
      <c r="AG10" s="372"/>
      <c r="AH10" s="372"/>
      <c r="AI10" s="372"/>
      <c r="AJ10" s="372"/>
      <c r="AK10" s="372"/>
      <c r="AL10" s="372"/>
      <c r="AM10" s="372"/>
      <c r="AN10" s="372"/>
      <c r="AO10" s="372"/>
      <c r="AP10" s="372"/>
      <c r="AQ10" s="372"/>
      <c r="AR10" s="372"/>
      <c r="AS10" s="372"/>
      <c r="AT10" s="372"/>
      <c r="AU10" s="372"/>
      <c r="AV10" s="372"/>
      <c r="AW10" s="372"/>
      <c r="AX10" s="372"/>
      <c r="AY10" s="372"/>
      <c r="AZ10" s="372"/>
      <c r="BA10" s="371"/>
      <c r="BB10" s="3"/>
    </row>
    <row r="11" spans="1:58" ht="12" customHeight="1">
      <c r="A11" s="5"/>
      <c r="B11" s="5"/>
      <c r="C11" s="5"/>
      <c r="D11" s="5"/>
      <c r="E11" s="5"/>
      <c r="F11" s="371"/>
      <c r="G11" s="372"/>
      <c r="H11" s="372"/>
      <c r="I11" s="372"/>
      <c r="J11" s="372"/>
      <c r="K11" s="372"/>
      <c r="L11" s="372"/>
      <c r="M11" s="372"/>
      <c r="N11" s="372"/>
      <c r="O11" s="372"/>
      <c r="P11" s="372"/>
      <c r="Q11" s="372"/>
      <c r="R11" s="372"/>
      <c r="S11" s="372"/>
      <c r="T11" s="372"/>
      <c r="U11" s="372"/>
      <c r="V11" s="372"/>
      <c r="W11" s="372"/>
      <c r="X11" s="372"/>
      <c r="Y11" s="372"/>
      <c r="Z11" s="372"/>
      <c r="AA11" s="372"/>
      <c r="AB11" s="372"/>
      <c r="AC11" s="372"/>
      <c r="AD11" s="372"/>
      <c r="AE11" s="372"/>
      <c r="AF11" s="372"/>
      <c r="AG11" s="372"/>
      <c r="AH11" s="372"/>
      <c r="AI11" s="372"/>
      <c r="AJ11" s="372"/>
      <c r="AK11" s="372"/>
      <c r="AL11" s="372"/>
      <c r="AM11" s="372"/>
      <c r="AN11" s="372"/>
      <c r="AO11" s="372"/>
      <c r="AP11" s="372"/>
      <c r="AQ11" s="372"/>
      <c r="AR11" s="372"/>
      <c r="AS11" s="372"/>
      <c r="AT11" s="372"/>
      <c r="AU11" s="372"/>
      <c r="AV11" s="372"/>
      <c r="AW11" s="372"/>
      <c r="AX11" s="372"/>
      <c r="AY11" s="372"/>
      <c r="AZ11" s="372"/>
      <c r="BA11" s="371"/>
      <c r="BB11" s="3"/>
    </row>
    <row r="12" spans="1:58" ht="15.75" customHeight="1">
      <c r="A12" s="5"/>
      <c r="B12" s="5"/>
      <c r="C12" s="5"/>
      <c r="D12" s="5"/>
      <c r="E12" s="5"/>
      <c r="F12" s="371"/>
      <c r="G12" s="371"/>
      <c r="H12" s="371"/>
      <c r="I12" s="371"/>
      <c r="J12" s="371"/>
      <c r="K12" s="371"/>
      <c r="L12" s="371"/>
      <c r="M12" s="371"/>
      <c r="N12" s="371"/>
      <c r="O12" s="371"/>
      <c r="P12" s="371"/>
      <c r="Q12" s="371"/>
      <c r="R12" s="371"/>
      <c r="S12" s="371"/>
      <c r="T12" s="371"/>
      <c r="U12" s="371"/>
      <c r="V12" s="371"/>
      <c r="W12" s="371"/>
      <c r="X12" s="371"/>
      <c r="Y12" s="371"/>
      <c r="Z12" s="371"/>
      <c r="AA12" s="371"/>
      <c r="AB12" s="371"/>
      <c r="AC12" s="371"/>
      <c r="AD12" s="371"/>
      <c r="AE12" s="371"/>
      <c r="AF12" s="371"/>
      <c r="AG12" s="371"/>
      <c r="AH12" s="371"/>
      <c r="AI12" s="371"/>
      <c r="AJ12" s="371"/>
      <c r="AK12" s="371"/>
      <c r="AL12" s="371"/>
      <c r="AM12" s="371"/>
      <c r="AN12" s="371"/>
      <c r="AO12" s="371"/>
      <c r="AP12" s="371"/>
      <c r="AQ12" s="371"/>
      <c r="AR12" s="371"/>
      <c r="AS12" s="371"/>
      <c r="AT12" s="371"/>
      <c r="AU12" s="371"/>
      <c r="AV12" s="371"/>
      <c r="AW12" s="371"/>
      <c r="AX12" s="371"/>
      <c r="AY12" s="371"/>
      <c r="AZ12" s="371"/>
      <c r="BA12" s="371"/>
      <c r="BB12" s="3"/>
    </row>
    <row r="13" spans="1:58" ht="13.5" customHeight="1">
      <c r="A13" s="5"/>
      <c r="B13" s="5"/>
      <c r="C13" s="5"/>
      <c r="D13" s="5"/>
      <c r="E13" s="5"/>
      <c r="F13" s="373" t="s">
        <v>195</v>
      </c>
      <c r="G13" s="373"/>
      <c r="H13" s="373"/>
      <c r="I13" s="373"/>
      <c r="J13" s="373"/>
      <c r="K13" s="373"/>
      <c r="L13" s="373"/>
      <c r="M13" s="373"/>
      <c r="N13" s="373"/>
      <c r="O13" s="373"/>
      <c r="P13" s="373"/>
      <c r="Q13" s="373"/>
      <c r="R13" s="373"/>
      <c r="S13" s="373"/>
      <c r="T13" s="373"/>
      <c r="U13" s="373"/>
      <c r="V13" s="373"/>
      <c r="W13" s="373"/>
      <c r="X13" s="373"/>
      <c r="Y13" s="373"/>
      <c r="Z13" s="373"/>
      <c r="AA13" s="373"/>
      <c r="AB13" s="373"/>
      <c r="AC13" s="373"/>
      <c r="AD13" s="373"/>
      <c r="AE13" s="373"/>
      <c r="AF13" s="373"/>
      <c r="AG13" s="373"/>
      <c r="AH13" s="373"/>
      <c r="AI13" s="373"/>
      <c r="AJ13" s="373"/>
      <c r="AK13" s="373"/>
      <c r="AL13" s="373"/>
      <c r="AM13" s="373"/>
      <c r="AN13" s="373"/>
      <c r="AO13" s="373"/>
      <c r="AP13" s="373"/>
      <c r="AQ13" s="373"/>
      <c r="AR13" s="373"/>
      <c r="AS13" s="373"/>
      <c r="AT13" s="373"/>
      <c r="AU13" s="373"/>
      <c r="AV13" s="373"/>
      <c r="AW13" s="373"/>
      <c r="AX13" s="373"/>
      <c r="AY13" s="373"/>
      <c r="AZ13" s="373"/>
      <c r="BA13" s="373"/>
      <c r="BB13" s="3"/>
    </row>
    <row r="14" spans="1:58" ht="13.5" customHeight="1">
      <c r="A14" s="5"/>
      <c r="B14" s="5"/>
      <c r="C14" s="5"/>
      <c r="D14" s="5"/>
      <c r="E14" s="5"/>
      <c r="F14" s="373"/>
      <c r="G14" s="373"/>
      <c r="H14" s="373"/>
      <c r="I14" s="373"/>
      <c r="J14" s="373"/>
      <c r="K14" s="373"/>
      <c r="L14" s="373"/>
      <c r="M14" s="373"/>
      <c r="N14" s="373"/>
      <c r="O14" s="373"/>
      <c r="P14" s="373"/>
      <c r="Q14" s="373"/>
      <c r="R14" s="373"/>
      <c r="S14" s="373"/>
      <c r="T14" s="373"/>
      <c r="U14" s="373"/>
      <c r="V14" s="373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  <c r="AJ14" s="373"/>
      <c r="AK14" s="373"/>
      <c r="AL14" s="373"/>
      <c r="AM14" s="373"/>
      <c r="AN14" s="373"/>
      <c r="AO14" s="373"/>
      <c r="AP14" s="373"/>
      <c r="AQ14" s="373"/>
      <c r="AR14" s="373"/>
      <c r="AS14" s="373"/>
      <c r="AT14" s="373"/>
      <c r="AU14" s="373"/>
      <c r="AV14" s="373"/>
      <c r="AW14" s="373"/>
      <c r="AX14" s="373"/>
      <c r="AY14" s="373"/>
      <c r="AZ14" s="373"/>
      <c r="BA14" s="373"/>
      <c r="BB14" s="3"/>
    </row>
    <row r="15" spans="1:58" ht="9.7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3"/>
      <c r="AS15" s="3"/>
      <c r="AT15" s="5"/>
      <c r="AU15" s="3"/>
      <c r="AV15" s="3"/>
      <c r="AW15" s="5"/>
      <c r="AX15" s="3"/>
      <c r="AY15" s="3"/>
      <c r="AZ15" s="5"/>
      <c r="BA15" s="3"/>
      <c r="BB15" s="3"/>
    </row>
    <row r="16" spans="1:58" ht="9.75" customHeight="1">
      <c r="A16" s="5"/>
      <c r="B16" s="5"/>
      <c r="C16" s="5"/>
      <c r="D16" s="5"/>
      <c r="E16" s="5"/>
      <c r="F16" s="374" t="s">
        <v>196</v>
      </c>
      <c r="G16" s="374"/>
      <c r="H16" s="374"/>
      <c r="I16" s="374"/>
      <c r="J16" s="374"/>
      <c r="K16" s="374"/>
      <c r="L16" s="374"/>
      <c r="M16" s="374"/>
      <c r="N16" s="374"/>
      <c r="O16" s="374"/>
      <c r="P16" s="374"/>
      <c r="Q16" s="374"/>
      <c r="R16" s="374"/>
      <c r="S16" s="374"/>
      <c r="T16" s="374"/>
      <c r="U16" s="374"/>
      <c r="V16" s="374"/>
      <c r="W16" s="374"/>
      <c r="X16" s="374"/>
      <c r="Y16" s="374"/>
      <c r="Z16" s="374"/>
      <c r="AA16" s="374"/>
      <c r="AB16" s="374"/>
      <c r="AC16" s="374"/>
      <c r="AD16" s="374"/>
      <c r="AE16" s="374"/>
      <c r="AF16" s="374"/>
      <c r="AG16" s="374"/>
      <c r="AH16" s="374"/>
      <c r="AI16" s="374"/>
      <c r="AJ16" s="374"/>
      <c r="AK16" s="374"/>
      <c r="AL16" s="374"/>
      <c r="AM16" s="374"/>
      <c r="AN16" s="374"/>
      <c r="AO16" s="374"/>
      <c r="AP16" s="374"/>
      <c r="AQ16" s="374"/>
      <c r="AR16" s="374"/>
      <c r="AS16" s="374"/>
      <c r="AT16" s="374"/>
      <c r="AU16" s="374"/>
      <c r="AV16" s="374"/>
      <c r="AW16" s="374"/>
      <c r="AX16" s="374"/>
      <c r="AY16" s="374"/>
      <c r="AZ16" s="374"/>
      <c r="BA16" s="374"/>
      <c r="BB16" s="3"/>
    </row>
    <row r="17" spans="1:54" ht="8.25" customHeight="1">
      <c r="A17" s="5"/>
      <c r="B17" s="5"/>
      <c r="C17" s="5"/>
      <c r="D17" s="5"/>
      <c r="E17" s="5"/>
      <c r="F17" s="374"/>
      <c r="G17" s="374"/>
      <c r="H17" s="374"/>
      <c r="I17" s="374"/>
      <c r="J17" s="374"/>
      <c r="K17" s="374"/>
      <c r="L17" s="374"/>
      <c r="M17" s="374"/>
      <c r="N17" s="374"/>
      <c r="O17" s="374"/>
      <c r="P17" s="374"/>
      <c r="Q17" s="374"/>
      <c r="R17" s="374"/>
      <c r="S17" s="374"/>
      <c r="T17" s="374"/>
      <c r="U17" s="374"/>
      <c r="V17" s="374"/>
      <c r="W17" s="374"/>
      <c r="X17" s="374"/>
      <c r="Y17" s="374"/>
      <c r="Z17" s="374"/>
      <c r="AA17" s="374"/>
      <c r="AB17" s="374"/>
      <c r="AC17" s="374"/>
      <c r="AD17" s="374"/>
      <c r="AE17" s="374"/>
      <c r="AF17" s="374"/>
      <c r="AG17" s="374"/>
      <c r="AH17" s="374"/>
      <c r="AI17" s="374"/>
      <c r="AJ17" s="374"/>
      <c r="AK17" s="374"/>
      <c r="AL17" s="374"/>
      <c r="AM17" s="374"/>
      <c r="AN17" s="374"/>
      <c r="AO17" s="374"/>
      <c r="AP17" s="374"/>
      <c r="AQ17" s="374"/>
      <c r="AR17" s="374"/>
      <c r="AS17" s="374"/>
      <c r="AT17" s="374"/>
      <c r="AU17" s="374"/>
      <c r="AV17" s="374"/>
      <c r="AW17" s="374"/>
      <c r="AX17" s="374"/>
      <c r="AY17" s="374"/>
      <c r="AZ17" s="374"/>
      <c r="BA17" s="374"/>
      <c r="BB17" s="3"/>
    </row>
    <row r="18" spans="1:54" ht="16.5" customHeight="1">
      <c r="A18" s="5"/>
      <c r="B18" s="5"/>
      <c r="C18" s="5"/>
      <c r="D18" s="5"/>
      <c r="E18" s="5"/>
      <c r="F18" s="375" t="s">
        <v>242</v>
      </c>
      <c r="G18" s="375"/>
      <c r="H18" s="375"/>
      <c r="I18" s="375"/>
      <c r="J18" s="375"/>
      <c r="K18" s="145"/>
      <c r="L18" s="376" t="s">
        <v>197</v>
      </c>
      <c r="M18" s="364"/>
      <c r="N18" s="364"/>
      <c r="O18" s="364"/>
      <c r="P18" s="364"/>
      <c r="Q18" s="364"/>
      <c r="R18" s="364"/>
      <c r="S18" s="364"/>
      <c r="T18" s="364"/>
      <c r="U18" s="364"/>
      <c r="V18" s="364"/>
      <c r="W18" s="364"/>
      <c r="X18" s="364"/>
      <c r="Y18" s="364"/>
      <c r="Z18" s="364"/>
      <c r="AA18" s="364"/>
      <c r="AB18" s="364"/>
      <c r="AC18" s="364"/>
      <c r="AD18" s="364"/>
      <c r="AE18" s="364"/>
      <c r="AF18" s="364"/>
      <c r="AG18" s="364"/>
      <c r="AH18" s="364"/>
      <c r="AI18" s="364"/>
      <c r="AJ18" s="364"/>
      <c r="AK18" s="364"/>
      <c r="AL18" s="364"/>
      <c r="AM18" s="364"/>
      <c r="AN18" s="364"/>
      <c r="AO18" s="364"/>
      <c r="AP18" s="364"/>
      <c r="AQ18" s="364"/>
      <c r="AR18" s="364"/>
      <c r="AS18" s="364"/>
      <c r="AT18" s="364"/>
      <c r="AU18" s="364"/>
      <c r="AV18" s="364"/>
      <c r="AW18" s="364"/>
      <c r="AX18" s="364"/>
      <c r="AY18" s="364"/>
      <c r="AZ18" s="364"/>
      <c r="BA18" s="364"/>
      <c r="BB18" s="3"/>
    </row>
    <row r="19" spans="1:54" ht="16.5" customHeight="1">
      <c r="A19" s="5"/>
      <c r="B19" s="5"/>
      <c r="C19" s="5"/>
      <c r="D19" s="5"/>
      <c r="E19" s="5"/>
      <c r="F19" s="361" t="s">
        <v>198</v>
      </c>
      <c r="G19" s="361"/>
      <c r="H19" s="361"/>
      <c r="I19" s="361"/>
      <c r="J19" s="361"/>
      <c r="K19" s="361"/>
      <c r="L19" s="361" t="s">
        <v>199</v>
      </c>
      <c r="M19" s="361"/>
      <c r="N19" s="361"/>
      <c r="O19" s="361"/>
      <c r="P19" s="361"/>
      <c r="Q19" s="361"/>
      <c r="R19" s="361"/>
      <c r="S19" s="361"/>
      <c r="T19" s="361"/>
      <c r="U19" s="361"/>
      <c r="V19" s="361"/>
      <c r="W19" s="361"/>
      <c r="X19" s="361"/>
      <c r="Y19" s="361"/>
      <c r="Z19" s="361"/>
      <c r="AA19" s="361"/>
      <c r="AB19" s="361"/>
      <c r="AC19" s="361"/>
      <c r="AD19" s="361"/>
      <c r="AE19" s="361"/>
      <c r="AF19" s="361"/>
      <c r="AG19" s="361"/>
      <c r="AH19" s="361"/>
      <c r="AI19" s="361"/>
      <c r="AJ19" s="361"/>
      <c r="AK19" s="361"/>
      <c r="AL19" s="361"/>
      <c r="AM19" s="361"/>
      <c r="AN19" s="361"/>
      <c r="AO19" s="361"/>
      <c r="AP19" s="361"/>
      <c r="AQ19" s="361"/>
      <c r="AR19" s="361"/>
      <c r="AS19" s="361"/>
      <c r="AT19" s="361"/>
      <c r="AU19" s="361"/>
      <c r="AV19" s="361"/>
      <c r="AW19" s="361"/>
      <c r="AX19" s="361"/>
      <c r="AY19" s="361"/>
      <c r="AZ19" s="361"/>
      <c r="BA19" s="3"/>
      <c r="BB19" s="3"/>
    </row>
    <row r="20" spans="1:54" ht="16.5" customHeight="1">
      <c r="A20" s="5"/>
      <c r="B20" s="5"/>
      <c r="C20" s="5"/>
      <c r="D20" s="5"/>
      <c r="E20" s="5"/>
      <c r="F20" s="359" t="s">
        <v>200</v>
      </c>
      <c r="G20" s="359"/>
      <c r="H20" s="359"/>
      <c r="I20" s="359"/>
      <c r="J20" s="359"/>
      <c r="K20" s="359"/>
      <c r="L20" s="359"/>
      <c r="M20" s="359"/>
      <c r="N20" s="359"/>
      <c r="O20" s="359"/>
      <c r="P20" s="359"/>
      <c r="Q20" s="359"/>
      <c r="R20" s="359"/>
      <c r="S20" s="359"/>
      <c r="T20" s="5"/>
      <c r="U20" s="6"/>
      <c r="V20" s="359" t="s">
        <v>201</v>
      </c>
      <c r="W20" s="359"/>
      <c r="X20" s="359"/>
      <c r="Y20" s="359"/>
      <c r="Z20" s="362" t="s">
        <v>202</v>
      </c>
      <c r="AA20" s="363"/>
      <c r="AB20" s="363"/>
      <c r="AC20" s="363"/>
      <c r="AD20" s="363"/>
      <c r="AE20" s="363"/>
      <c r="AF20" s="363"/>
      <c r="AG20" s="363"/>
      <c r="AH20" s="363"/>
      <c r="AI20" s="363"/>
      <c r="AJ20" s="363"/>
      <c r="AK20" s="363"/>
      <c r="AL20" s="363"/>
      <c r="AM20" s="363"/>
      <c r="AN20" s="363"/>
      <c r="AO20" s="363"/>
      <c r="AP20" s="363"/>
      <c r="AQ20" s="363"/>
      <c r="AR20" s="363"/>
      <c r="AS20" s="363"/>
      <c r="AT20" s="363"/>
      <c r="AU20" s="363"/>
      <c r="AV20" s="363"/>
      <c r="AW20" s="363"/>
      <c r="AX20" s="363"/>
      <c r="AY20" s="363"/>
      <c r="AZ20" s="363"/>
      <c r="BA20" s="363"/>
      <c r="BB20" s="3"/>
    </row>
    <row r="21" spans="1:54" ht="16.5" customHeight="1">
      <c r="A21" s="5"/>
      <c r="B21" s="5"/>
      <c r="C21" s="5"/>
      <c r="D21" s="5"/>
      <c r="E21" s="5"/>
      <c r="F21" s="359" t="s">
        <v>203</v>
      </c>
      <c r="G21" s="359"/>
      <c r="H21" s="359"/>
      <c r="I21" s="359"/>
      <c r="J21" s="359"/>
      <c r="K21" s="359"/>
      <c r="L21" s="360" t="s">
        <v>204</v>
      </c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360"/>
      <c r="Z21" s="360"/>
      <c r="AA21" s="360"/>
      <c r="AB21" s="360"/>
      <c r="AC21" s="360"/>
      <c r="AD21" s="360"/>
      <c r="AE21" s="360"/>
      <c r="AF21" s="360"/>
      <c r="AG21" s="360"/>
      <c r="AH21" s="360"/>
      <c r="AI21" s="360"/>
      <c r="AJ21" s="360"/>
      <c r="AK21" s="360"/>
      <c r="AL21" s="360"/>
      <c r="AM21" s="360"/>
      <c r="AN21" s="360"/>
      <c r="AO21" s="360"/>
      <c r="AP21" s="360"/>
      <c r="AQ21" s="360"/>
      <c r="AR21" s="360"/>
      <c r="AS21" s="360"/>
      <c r="AT21" s="360"/>
      <c r="AU21" s="360"/>
      <c r="AV21" s="360"/>
      <c r="AW21" s="360"/>
      <c r="AX21" s="360"/>
      <c r="AY21" s="360"/>
      <c r="AZ21" s="360"/>
      <c r="BA21" s="360"/>
      <c r="BB21" s="3"/>
    </row>
    <row r="22" spans="1:54" ht="16.5" customHeight="1">
      <c r="A22" s="5"/>
      <c r="B22" s="5"/>
      <c r="C22" s="5"/>
      <c r="D22" s="5"/>
      <c r="E22" s="5"/>
      <c r="F22" s="359" t="s">
        <v>205</v>
      </c>
      <c r="G22" s="359"/>
      <c r="H22" s="359"/>
      <c r="I22" s="359"/>
      <c r="J22" s="359"/>
      <c r="K22" s="359"/>
      <c r="L22" s="362" t="s">
        <v>206</v>
      </c>
      <c r="M22" s="362"/>
      <c r="N22" s="362"/>
      <c r="O22" s="362"/>
      <c r="P22" s="362"/>
      <c r="Q22" s="362"/>
      <c r="R22" s="362"/>
      <c r="S22" s="362"/>
      <c r="T22" s="362"/>
      <c r="U22" s="362"/>
      <c r="V22" s="362"/>
      <c r="W22" s="362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7"/>
      <c r="AS22" s="147"/>
      <c r="AT22" s="146"/>
      <c r="AU22" s="147"/>
      <c r="AV22" s="147"/>
      <c r="AW22" s="146"/>
      <c r="AX22" s="147"/>
      <c r="AY22" s="147"/>
      <c r="AZ22" s="146"/>
      <c r="BA22" s="147"/>
      <c r="BB22" s="3"/>
    </row>
    <row r="23" spans="1:54" ht="16.5" customHeight="1">
      <c r="A23" s="5"/>
      <c r="B23" s="5"/>
      <c r="C23" s="5"/>
      <c r="D23" s="5"/>
      <c r="E23" s="5"/>
      <c r="F23" s="6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6"/>
      <c r="V23" s="6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6"/>
      <c r="AO23" s="5"/>
      <c r="AP23" s="5"/>
      <c r="AQ23" s="5"/>
      <c r="AR23" s="3"/>
      <c r="AS23" s="3"/>
      <c r="AT23" s="5"/>
      <c r="AU23" s="3"/>
      <c r="AV23" s="3"/>
      <c r="AW23" s="5"/>
      <c r="AX23" s="3"/>
      <c r="AY23" s="3"/>
      <c r="AZ23" s="5"/>
      <c r="BA23" s="3"/>
      <c r="BB23" s="3"/>
    </row>
    <row r="24" spans="1:54" ht="16.5" customHeight="1">
      <c r="A24" s="5"/>
      <c r="B24" s="5"/>
      <c r="C24" s="5"/>
      <c r="D24" s="5"/>
      <c r="E24" s="5"/>
      <c r="F24" s="359" t="s">
        <v>207</v>
      </c>
      <c r="G24" s="359"/>
      <c r="H24" s="359"/>
      <c r="I24" s="359"/>
      <c r="J24" s="359"/>
      <c r="K24" s="359"/>
      <c r="L24" s="359"/>
      <c r="M24" s="359"/>
      <c r="N24" s="359"/>
      <c r="O24" s="359"/>
      <c r="P24" s="359"/>
      <c r="Q24" s="359"/>
      <c r="R24" s="5"/>
      <c r="S24" s="364" t="s">
        <v>208</v>
      </c>
      <c r="T24" s="364"/>
      <c r="U24" s="364"/>
      <c r="V24" s="364"/>
      <c r="W24" s="364"/>
      <c r="X24" s="5"/>
      <c r="Y24" s="5"/>
      <c r="Z24" s="359" t="s">
        <v>209</v>
      </c>
      <c r="AA24" s="359"/>
      <c r="AB24" s="359"/>
      <c r="AC24" s="359"/>
      <c r="AD24" s="359"/>
      <c r="AE24" s="359"/>
      <c r="AF24" s="359"/>
      <c r="AG24" s="359"/>
      <c r="AH24" s="359"/>
      <c r="AI24" s="359"/>
      <c r="AJ24" s="363">
        <v>2019</v>
      </c>
      <c r="AK24" s="363"/>
      <c r="AL24" s="363"/>
      <c r="AM24" s="363"/>
      <c r="AN24" s="6"/>
      <c r="AO24" s="5"/>
      <c r="AP24" s="5"/>
      <c r="AQ24" s="5"/>
      <c r="AR24" s="3"/>
      <c r="AS24" s="3"/>
      <c r="AT24" s="5"/>
      <c r="AU24" s="3"/>
      <c r="AV24" s="3"/>
      <c r="AW24" s="5"/>
      <c r="AX24" s="3"/>
      <c r="AY24" s="3"/>
      <c r="AZ24" s="5"/>
      <c r="BA24" s="3"/>
      <c r="BB24" s="3"/>
    </row>
    <row r="25" spans="1:54" ht="16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3"/>
      <c r="AS25" s="3"/>
      <c r="AT25" s="5"/>
      <c r="AU25" s="3"/>
      <c r="AV25" s="3"/>
      <c r="AW25" s="5"/>
      <c r="AX25" s="3"/>
      <c r="AY25" s="3"/>
      <c r="AZ25" s="5"/>
      <c r="BA25" s="3"/>
      <c r="BB25" s="3"/>
    </row>
    <row r="26" spans="1:54" ht="16.5" customHeight="1">
      <c r="A26" s="5"/>
      <c r="B26" s="5"/>
      <c r="C26" s="5"/>
      <c r="D26" s="5"/>
      <c r="E26" s="5"/>
      <c r="F26" s="359" t="s">
        <v>210</v>
      </c>
      <c r="G26" s="359"/>
      <c r="H26" s="359"/>
      <c r="I26" s="359"/>
      <c r="J26" s="359"/>
      <c r="K26" s="359"/>
      <c r="L26" s="359"/>
      <c r="M26" s="359"/>
      <c r="N26" s="359"/>
      <c r="O26" s="359"/>
      <c r="P26" s="359"/>
      <c r="Q26" s="359"/>
      <c r="R26" s="359"/>
      <c r="S26" s="359"/>
      <c r="T26" s="359"/>
      <c r="U26" s="359"/>
      <c r="V26" s="359"/>
      <c r="W26" s="359"/>
      <c r="X26" s="359"/>
      <c r="Y26" s="359"/>
      <c r="Z26" s="378" t="s">
        <v>211</v>
      </c>
      <c r="AA26" s="379"/>
      <c r="AB26" s="379"/>
      <c r="AC26" s="379"/>
      <c r="AD26" s="379"/>
      <c r="AE26" s="379"/>
      <c r="AF26" s="379"/>
      <c r="AG26" s="379"/>
      <c r="AH26" s="379"/>
      <c r="AI26" s="379"/>
      <c r="AJ26" s="379"/>
      <c r="AK26" s="379"/>
      <c r="AL26" s="379"/>
      <c r="AM26" s="379"/>
      <c r="AN26" s="379"/>
      <c r="AO26" s="379"/>
      <c r="AP26" s="379"/>
      <c r="AQ26" s="379"/>
      <c r="AR26" s="379"/>
      <c r="AS26" s="379"/>
      <c r="AT26" s="379"/>
      <c r="AU26" s="379"/>
      <c r="AV26" s="379"/>
      <c r="AW26" s="379"/>
      <c r="AX26" s="379"/>
      <c r="AY26" s="379"/>
      <c r="AZ26" s="379"/>
      <c r="BA26" s="379"/>
      <c r="BB26" s="3"/>
    </row>
    <row r="27" spans="1:54" ht="16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361" t="s">
        <v>212</v>
      </c>
      <c r="AA27" s="361"/>
      <c r="AB27" s="361"/>
      <c r="AC27" s="361"/>
      <c r="AD27" s="361"/>
      <c r="AE27" s="361"/>
      <c r="AF27" s="361"/>
      <c r="AG27" s="361"/>
      <c r="AH27" s="361"/>
      <c r="AI27" s="361"/>
      <c r="AJ27" s="361"/>
      <c r="AK27" s="361"/>
      <c r="AL27" s="361"/>
      <c r="AM27" s="361"/>
      <c r="AN27" s="361"/>
      <c r="AO27" s="361"/>
      <c r="AP27" s="361"/>
      <c r="AQ27" s="361"/>
      <c r="AR27" s="361"/>
      <c r="AS27" s="361"/>
      <c r="AT27" s="361"/>
      <c r="AU27" s="361"/>
      <c r="AV27" s="361"/>
      <c r="AW27" s="361"/>
      <c r="AX27" s="361"/>
      <c r="AY27" s="361"/>
      <c r="AZ27" s="361"/>
      <c r="BA27" s="361"/>
      <c r="BB27" s="3"/>
    </row>
    <row r="28" spans="1:54" ht="16.5" customHeight="1">
      <c r="A28" s="5"/>
      <c r="B28" s="5"/>
      <c r="C28" s="5"/>
      <c r="D28" s="5"/>
      <c r="E28" s="5"/>
      <c r="F28" s="380" t="s">
        <v>316</v>
      </c>
      <c r="G28" s="380"/>
      <c r="H28" s="380"/>
      <c r="I28" s="380"/>
      <c r="J28" s="380"/>
      <c r="K28" s="380"/>
      <c r="L28" s="380"/>
      <c r="M28" s="380"/>
      <c r="N28" s="380"/>
      <c r="O28" s="380"/>
      <c r="P28" s="380"/>
      <c r="Q28" s="380"/>
      <c r="R28" s="380"/>
      <c r="S28" s="380"/>
      <c r="T28" s="380"/>
      <c r="U28" s="380"/>
      <c r="V28" s="380"/>
      <c r="W28" s="380"/>
      <c r="X28" s="380"/>
      <c r="Y28" s="230" t="s">
        <v>213</v>
      </c>
      <c r="Z28" s="377">
        <v>1196</v>
      </c>
      <c r="AA28" s="377"/>
      <c r="AB28" s="377"/>
      <c r="AC28" s="131"/>
      <c r="AD28" s="131"/>
      <c r="AE28" s="131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3"/>
      <c r="AS28" s="3"/>
      <c r="AT28" s="5"/>
      <c r="AU28" s="3"/>
      <c r="AV28" s="3"/>
      <c r="AW28" s="5"/>
      <c r="AX28" s="3"/>
      <c r="AY28" s="3"/>
      <c r="AZ28" s="5"/>
      <c r="BA28" s="3"/>
      <c r="BB28" s="3"/>
    </row>
    <row r="29" spans="1:54" ht="16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3"/>
      <c r="AS29" s="3"/>
      <c r="AT29" s="5"/>
      <c r="AU29" s="3"/>
      <c r="AV29" s="3"/>
      <c r="AW29" s="5"/>
      <c r="AX29" s="3"/>
      <c r="AY29" s="3"/>
      <c r="AZ29" s="5"/>
      <c r="BA29" s="3"/>
      <c r="BB29" s="3"/>
    </row>
  </sheetData>
  <mergeCells count="33">
    <mergeCell ref="Z28:AB28"/>
    <mergeCell ref="F26:Y26"/>
    <mergeCell ref="Z26:BA26"/>
    <mergeCell ref="Z27:BA27"/>
    <mergeCell ref="F28:X28"/>
    <mergeCell ref="A9:C9"/>
    <mergeCell ref="F9:BA12"/>
    <mergeCell ref="F13:BA14"/>
    <mergeCell ref="F16:BA17"/>
    <mergeCell ref="F18:J18"/>
    <mergeCell ref="L18:BA18"/>
    <mergeCell ref="A2:C2"/>
    <mergeCell ref="A5:C6"/>
    <mergeCell ref="F5:BA6"/>
    <mergeCell ref="A7:C8"/>
    <mergeCell ref="F7:BA8"/>
    <mergeCell ref="AL3:AW3"/>
    <mergeCell ref="AL4:AW4"/>
    <mergeCell ref="AM1:AY1"/>
    <mergeCell ref="AL2:AX2"/>
    <mergeCell ref="F21:K21"/>
    <mergeCell ref="L21:BA21"/>
    <mergeCell ref="Z24:AI24"/>
    <mergeCell ref="F19:K19"/>
    <mergeCell ref="L19:AZ19"/>
    <mergeCell ref="F20:S20"/>
    <mergeCell ref="V20:Y20"/>
    <mergeCell ref="Z20:BA20"/>
    <mergeCell ref="F22:K22"/>
    <mergeCell ref="L22:W22"/>
    <mergeCell ref="F24:Q24"/>
    <mergeCell ref="S24:W24"/>
    <mergeCell ref="AJ24:AM24"/>
  </mergeCells>
  <pageMargins left="0.19685039370078741" right="0.74803149606299213" top="0.98425196850393704" bottom="0.98425196850393704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L35"/>
  <sheetViews>
    <sheetView showGridLines="0" workbookViewId="0">
      <selection activeCell="A30" sqref="A30:AU35"/>
    </sheetView>
  </sheetViews>
  <sheetFormatPr defaultColWidth="14.6640625" defaultRowHeight="13.5" customHeight="1"/>
  <cols>
    <col min="1" max="1" width="6.5" style="2" customWidth="1"/>
    <col min="2" max="64" width="3.33203125" style="2" customWidth="1"/>
    <col min="65" max="16384" width="14.6640625" style="2"/>
  </cols>
  <sheetData>
    <row r="1" spans="1:64" ht="4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64" ht="19.5" customHeight="1">
      <c r="A2" s="112" t="s">
        <v>261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423" t="s">
        <v>336</v>
      </c>
      <c r="N2" s="423"/>
      <c r="O2" s="423"/>
      <c r="P2" s="423"/>
      <c r="Q2" s="423"/>
      <c r="R2" s="423"/>
      <c r="S2" s="423"/>
      <c r="T2" s="423"/>
      <c r="U2" s="423"/>
      <c r="V2" s="423"/>
      <c r="W2" s="423"/>
      <c r="X2" s="423"/>
      <c r="Y2" s="423"/>
      <c r="Z2" s="423"/>
      <c r="AA2" s="423"/>
      <c r="AB2" s="423"/>
      <c r="AC2" s="423"/>
      <c r="AD2" s="423"/>
      <c r="AE2" s="423"/>
      <c r="AF2" s="423"/>
      <c r="AG2" s="423"/>
      <c r="AH2" s="423"/>
      <c r="AI2" s="423"/>
      <c r="AJ2" s="423"/>
      <c r="AK2" s="423"/>
      <c r="AL2" s="423"/>
      <c r="AM2" s="423"/>
      <c r="AN2" s="423"/>
      <c r="AO2" s="423"/>
      <c r="AP2" s="423"/>
      <c r="AQ2" s="423"/>
      <c r="AR2" s="423"/>
      <c r="AS2" s="423"/>
      <c r="AT2" s="423"/>
      <c r="AU2" s="423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13"/>
      <c r="BI2" s="113"/>
      <c r="BJ2" s="113"/>
      <c r="BK2" s="113"/>
      <c r="BL2" s="113"/>
    </row>
    <row r="3" spans="1:64" ht="11.25" customHeight="1">
      <c r="A3" s="384" t="s">
        <v>129</v>
      </c>
      <c r="B3" s="383" t="s">
        <v>130</v>
      </c>
      <c r="C3" s="383"/>
      <c r="D3" s="383"/>
      <c r="E3" s="383"/>
      <c r="F3" s="381" t="s">
        <v>131</v>
      </c>
      <c r="G3" s="383" t="s">
        <v>132</v>
      </c>
      <c r="H3" s="383"/>
      <c r="I3" s="383"/>
      <c r="J3" s="381" t="s">
        <v>133</v>
      </c>
      <c r="K3" s="383" t="s">
        <v>134</v>
      </c>
      <c r="L3" s="383"/>
      <c r="M3" s="383"/>
      <c r="N3" s="114"/>
      <c r="O3" s="383" t="s">
        <v>135</v>
      </c>
      <c r="P3" s="383"/>
      <c r="Q3" s="383"/>
      <c r="R3" s="383"/>
      <c r="S3" s="381" t="s">
        <v>136</v>
      </c>
      <c r="T3" s="383" t="s">
        <v>137</v>
      </c>
      <c r="U3" s="383"/>
      <c r="V3" s="383"/>
      <c r="W3" s="381" t="s">
        <v>138</v>
      </c>
      <c r="X3" s="383" t="s">
        <v>139</v>
      </c>
      <c r="Y3" s="383"/>
      <c r="Z3" s="383"/>
      <c r="AA3" s="381" t="s">
        <v>140</v>
      </c>
      <c r="AB3" s="383" t="s">
        <v>141</v>
      </c>
      <c r="AC3" s="383"/>
      <c r="AD3" s="383"/>
      <c r="AE3" s="383"/>
      <c r="AF3" s="381" t="s">
        <v>142</v>
      </c>
      <c r="AG3" s="383" t="s">
        <v>143</v>
      </c>
      <c r="AH3" s="383"/>
      <c r="AI3" s="383"/>
      <c r="AJ3" s="381" t="s">
        <v>144</v>
      </c>
      <c r="AK3" s="383" t="s">
        <v>145</v>
      </c>
      <c r="AL3" s="383"/>
      <c r="AM3" s="383"/>
      <c r="AN3" s="383"/>
      <c r="AO3" s="383" t="s">
        <v>146</v>
      </c>
      <c r="AP3" s="383"/>
      <c r="AQ3" s="383"/>
      <c r="AR3" s="383"/>
      <c r="AS3" s="381" t="s">
        <v>147</v>
      </c>
      <c r="AT3" s="383" t="s">
        <v>148</v>
      </c>
      <c r="AU3" s="383"/>
      <c r="AV3" s="383"/>
      <c r="AW3" s="381" t="s">
        <v>149</v>
      </c>
      <c r="AX3" s="383" t="s">
        <v>150</v>
      </c>
      <c r="AY3" s="383"/>
      <c r="AZ3" s="383"/>
      <c r="BA3" s="38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</row>
    <row r="4" spans="1:64" ht="60.75" customHeight="1">
      <c r="A4" s="384"/>
      <c r="B4" s="115" t="s">
        <v>244</v>
      </c>
      <c r="C4" s="115" t="s">
        <v>243</v>
      </c>
      <c r="D4" s="115" t="s">
        <v>153</v>
      </c>
      <c r="E4" s="115" t="s">
        <v>154</v>
      </c>
      <c r="F4" s="382"/>
      <c r="G4" s="115" t="s">
        <v>155</v>
      </c>
      <c r="H4" s="115" t="s">
        <v>156</v>
      </c>
      <c r="I4" s="115" t="s">
        <v>157</v>
      </c>
      <c r="J4" s="382"/>
      <c r="K4" s="115" t="s">
        <v>158</v>
      </c>
      <c r="L4" s="115" t="s">
        <v>159</v>
      </c>
      <c r="M4" s="115" t="s">
        <v>160</v>
      </c>
      <c r="N4" s="115" t="s">
        <v>161</v>
      </c>
      <c r="O4" s="115" t="s">
        <v>151</v>
      </c>
      <c r="P4" s="115" t="s">
        <v>152</v>
      </c>
      <c r="Q4" s="115" t="s">
        <v>153</v>
      </c>
      <c r="R4" s="115" t="s">
        <v>154</v>
      </c>
      <c r="S4" s="382"/>
      <c r="T4" s="115" t="s">
        <v>162</v>
      </c>
      <c r="U4" s="115" t="s">
        <v>163</v>
      </c>
      <c r="V4" s="115" t="s">
        <v>164</v>
      </c>
      <c r="W4" s="382"/>
      <c r="X4" s="115" t="s">
        <v>165</v>
      </c>
      <c r="Y4" s="115" t="s">
        <v>166</v>
      </c>
      <c r="Z4" s="115" t="s">
        <v>167</v>
      </c>
      <c r="AA4" s="382"/>
      <c r="AB4" s="115" t="s">
        <v>165</v>
      </c>
      <c r="AC4" s="115" t="s">
        <v>166</v>
      </c>
      <c r="AD4" s="115" t="s">
        <v>167</v>
      </c>
      <c r="AE4" s="115" t="s">
        <v>168</v>
      </c>
      <c r="AF4" s="382"/>
      <c r="AG4" s="115" t="s">
        <v>155</v>
      </c>
      <c r="AH4" s="115" t="s">
        <v>156</v>
      </c>
      <c r="AI4" s="115" t="s">
        <v>157</v>
      </c>
      <c r="AJ4" s="382"/>
      <c r="AK4" s="115" t="s">
        <v>169</v>
      </c>
      <c r="AL4" s="115" t="s">
        <v>170</v>
      </c>
      <c r="AM4" s="115" t="s">
        <v>171</v>
      </c>
      <c r="AN4" s="115" t="s">
        <v>172</v>
      </c>
      <c r="AO4" s="115" t="s">
        <v>151</v>
      </c>
      <c r="AP4" s="115" t="s">
        <v>152</v>
      </c>
      <c r="AQ4" s="115" t="s">
        <v>153</v>
      </c>
      <c r="AR4" s="115" t="s">
        <v>154</v>
      </c>
      <c r="AS4" s="382"/>
      <c r="AT4" s="115" t="s">
        <v>155</v>
      </c>
      <c r="AU4" s="115" t="s">
        <v>156</v>
      </c>
      <c r="AV4" s="115" t="s">
        <v>157</v>
      </c>
      <c r="AW4" s="382"/>
      <c r="AX4" s="115" t="s">
        <v>158</v>
      </c>
      <c r="AY4" s="115" t="s">
        <v>159</v>
      </c>
      <c r="AZ4" s="115" t="s">
        <v>160</v>
      </c>
      <c r="BA4" s="116" t="s">
        <v>173</v>
      </c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1:64" ht="9.75" customHeight="1">
      <c r="A5" s="384"/>
      <c r="B5" s="117" t="s">
        <v>0</v>
      </c>
      <c r="C5" s="117" t="s">
        <v>1</v>
      </c>
      <c r="D5" s="117" t="s">
        <v>3</v>
      </c>
      <c r="E5" s="117" t="s">
        <v>5</v>
      </c>
      <c r="F5" s="117" t="s">
        <v>6</v>
      </c>
      <c r="G5" s="117" t="s">
        <v>7</v>
      </c>
      <c r="H5" s="117" t="s">
        <v>9</v>
      </c>
      <c r="I5" s="117" t="s">
        <v>10</v>
      </c>
      <c r="J5" s="117" t="s">
        <v>11</v>
      </c>
      <c r="K5" s="117" t="s">
        <v>13</v>
      </c>
      <c r="L5" s="117" t="s">
        <v>14</v>
      </c>
      <c r="M5" s="117" t="s">
        <v>15</v>
      </c>
      <c r="N5" s="117" t="s">
        <v>40</v>
      </c>
      <c r="O5" s="117" t="s">
        <v>42</v>
      </c>
      <c r="P5" s="117" t="s">
        <v>44</v>
      </c>
      <c r="Q5" s="117" t="s">
        <v>46</v>
      </c>
      <c r="R5" s="117" t="s">
        <v>49</v>
      </c>
      <c r="S5" s="117" t="s">
        <v>54</v>
      </c>
      <c r="T5" s="117" t="s">
        <v>57</v>
      </c>
      <c r="U5" s="117" t="s">
        <v>59</v>
      </c>
      <c r="V5" s="117" t="s">
        <v>61</v>
      </c>
      <c r="W5" s="117" t="s">
        <v>64</v>
      </c>
      <c r="X5" s="117" t="s">
        <v>66</v>
      </c>
      <c r="Y5" s="117" t="s">
        <v>69</v>
      </c>
      <c r="Z5" s="117" t="s">
        <v>73</v>
      </c>
      <c r="AA5" s="117" t="s">
        <v>76</v>
      </c>
      <c r="AB5" s="117" t="s">
        <v>79</v>
      </c>
      <c r="AC5" s="117" t="s">
        <v>81</v>
      </c>
      <c r="AD5" s="117" t="s">
        <v>82</v>
      </c>
      <c r="AE5" s="117" t="s">
        <v>83</v>
      </c>
      <c r="AF5" s="117" t="s">
        <v>84</v>
      </c>
      <c r="AG5" s="117" t="s">
        <v>85</v>
      </c>
      <c r="AH5" s="117" t="s">
        <v>86</v>
      </c>
      <c r="AI5" s="117" t="s">
        <v>87</v>
      </c>
      <c r="AJ5" s="117" t="s">
        <v>88</v>
      </c>
      <c r="AK5" s="117" t="s">
        <v>89</v>
      </c>
      <c r="AL5" s="117" t="s">
        <v>90</v>
      </c>
      <c r="AM5" s="117" t="s">
        <v>91</v>
      </c>
      <c r="AN5" s="117" t="s">
        <v>92</v>
      </c>
      <c r="AO5" s="117" t="s">
        <v>93</v>
      </c>
      <c r="AP5" s="117" t="s">
        <v>94</v>
      </c>
      <c r="AQ5" s="117" t="s">
        <v>95</v>
      </c>
      <c r="AR5" s="117" t="s">
        <v>96</v>
      </c>
      <c r="AS5" s="117" t="s">
        <v>97</v>
      </c>
      <c r="AT5" s="117" t="s">
        <v>111</v>
      </c>
      <c r="AU5" s="117" t="s">
        <v>112</v>
      </c>
      <c r="AV5" s="117" t="s">
        <v>113</v>
      </c>
      <c r="AW5" s="117" t="s">
        <v>114</v>
      </c>
      <c r="AX5" s="117" t="s">
        <v>115</v>
      </c>
      <c r="AY5" s="117" t="s">
        <v>116</v>
      </c>
      <c r="AZ5" s="117" t="s">
        <v>117</v>
      </c>
      <c r="BA5" s="118" t="s">
        <v>118</v>
      </c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</row>
    <row r="6" spans="1:64" ht="2.25" customHeight="1">
      <c r="A6" s="117"/>
      <c r="B6" s="385"/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/>
      <c r="O6" s="385"/>
      <c r="P6" s="385"/>
      <c r="Q6" s="385"/>
      <c r="R6" s="385"/>
      <c r="S6" s="385"/>
      <c r="T6" s="385"/>
      <c r="U6" s="385"/>
      <c r="V6" s="385"/>
      <c r="W6" s="385"/>
      <c r="X6" s="385"/>
      <c r="Y6" s="385"/>
      <c r="Z6" s="385"/>
      <c r="AA6" s="385"/>
      <c r="AB6" s="385"/>
      <c r="AC6" s="385"/>
      <c r="AD6" s="385"/>
      <c r="AE6" s="385"/>
      <c r="AF6" s="385"/>
      <c r="AG6" s="385"/>
      <c r="AH6" s="385"/>
      <c r="AI6" s="385"/>
      <c r="AJ6" s="385"/>
      <c r="AK6" s="385"/>
      <c r="AL6" s="385"/>
      <c r="AM6" s="385"/>
      <c r="AN6" s="385"/>
      <c r="AO6" s="385"/>
      <c r="AP6" s="385"/>
      <c r="AQ6" s="385"/>
      <c r="AR6" s="385"/>
      <c r="AS6" s="385"/>
      <c r="AT6" s="385"/>
      <c r="AU6" s="385"/>
      <c r="AV6" s="385"/>
      <c r="AW6" s="385"/>
      <c r="AX6" s="385"/>
      <c r="AY6" s="385"/>
      <c r="AZ6" s="385"/>
      <c r="BA6" s="385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</row>
    <row r="7" spans="1:64" ht="10.5" customHeight="1">
      <c r="A7" s="386" t="s">
        <v>174</v>
      </c>
      <c r="B7" s="387"/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7"/>
      <c r="R7" s="387"/>
      <c r="S7" s="387" t="s">
        <v>175</v>
      </c>
      <c r="T7" s="387" t="s">
        <v>175</v>
      </c>
      <c r="U7" s="387"/>
      <c r="V7" s="387"/>
      <c r="W7" s="387"/>
      <c r="X7" s="387"/>
      <c r="Y7" s="387"/>
      <c r="Z7" s="387"/>
      <c r="AA7" s="387"/>
      <c r="AB7" s="387"/>
      <c r="AC7" s="387"/>
      <c r="AD7" s="387"/>
      <c r="AE7" s="387"/>
      <c r="AF7" s="387"/>
      <c r="AG7" s="387"/>
      <c r="AH7" s="387"/>
      <c r="AI7" s="387"/>
      <c r="AJ7" s="387"/>
      <c r="AK7" s="387"/>
      <c r="AL7" s="387"/>
      <c r="AM7" s="387"/>
      <c r="AN7" s="387"/>
      <c r="AO7" s="387"/>
      <c r="AP7" s="387"/>
      <c r="AQ7" s="387"/>
      <c r="AR7" s="387"/>
      <c r="AS7" s="387" t="s">
        <v>175</v>
      </c>
      <c r="AT7" s="387" t="s">
        <v>175</v>
      </c>
      <c r="AU7" s="387" t="s">
        <v>175</v>
      </c>
      <c r="AV7" s="387" t="s">
        <v>175</v>
      </c>
      <c r="AW7" s="387" t="s">
        <v>175</v>
      </c>
      <c r="AX7" s="387" t="s">
        <v>175</v>
      </c>
      <c r="AY7" s="387" t="s">
        <v>175</v>
      </c>
      <c r="AZ7" s="387" t="s">
        <v>175</v>
      </c>
      <c r="BA7" s="387" t="s">
        <v>175</v>
      </c>
      <c r="BB7" s="119"/>
      <c r="BC7" s="120"/>
      <c r="BD7" s="113"/>
      <c r="BE7" s="113"/>
      <c r="BF7" s="113"/>
      <c r="BG7" s="113"/>
      <c r="BH7" s="113"/>
      <c r="BI7" s="113"/>
      <c r="BJ7" s="113"/>
      <c r="BK7" s="113"/>
      <c r="BL7" s="113"/>
    </row>
    <row r="8" spans="1:64" ht="10.5" customHeight="1">
      <c r="A8" s="386"/>
      <c r="B8" s="387"/>
      <c r="C8" s="387"/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387"/>
      <c r="Q8" s="387"/>
      <c r="R8" s="387"/>
      <c r="S8" s="387"/>
      <c r="T8" s="387"/>
      <c r="U8" s="387"/>
      <c r="V8" s="387"/>
      <c r="W8" s="387"/>
      <c r="X8" s="387"/>
      <c r="Y8" s="387"/>
      <c r="Z8" s="387"/>
      <c r="AA8" s="387"/>
      <c r="AB8" s="387"/>
      <c r="AC8" s="387"/>
      <c r="AD8" s="387"/>
      <c r="AE8" s="387"/>
      <c r="AF8" s="387"/>
      <c r="AG8" s="387"/>
      <c r="AH8" s="387"/>
      <c r="AI8" s="387"/>
      <c r="AJ8" s="387"/>
      <c r="AK8" s="387"/>
      <c r="AL8" s="387"/>
      <c r="AM8" s="387"/>
      <c r="AN8" s="387"/>
      <c r="AO8" s="387"/>
      <c r="AP8" s="387"/>
      <c r="AQ8" s="387"/>
      <c r="AR8" s="387"/>
      <c r="AS8" s="387"/>
      <c r="AT8" s="387"/>
      <c r="AU8" s="387"/>
      <c r="AV8" s="387"/>
      <c r="AW8" s="387"/>
      <c r="AX8" s="387"/>
      <c r="AY8" s="387"/>
      <c r="AZ8" s="387"/>
      <c r="BA8" s="387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</row>
    <row r="9" spans="1:64" ht="2.25" customHeight="1">
      <c r="A9" s="117"/>
      <c r="B9" s="385"/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385"/>
      <c r="N9" s="385"/>
      <c r="O9" s="385"/>
      <c r="P9" s="385"/>
      <c r="Q9" s="385"/>
      <c r="R9" s="385"/>
      <c r="S9" s="385"/>
      <c r="T9" s="385"/>
      <c r="U9" s="385"/>
      <c r="V9" s="385"/>
      <c r="W9" s="385"/>
      <c r="X9" s="385"/>
      <c r="Y9" s="385"/>
      <c r="Z9" s="385"/>
      <c r="AA9" s="385"/>
      <c r="AB9" s="385"/>
      <c r="AC9" s="385"/>
      <c r="AD9" s="385"/>
      <c r="AE9" s="385"/>
      <c r="AF9" s="385"/>
      <c r="AG9" s="385"/>
      <c r="AH9" s="385"/>
      <c r="AI9" s="385"/>
      <c r="AJ9" s="385"/>
      <c r="AK9" s="385"/>
      <c r="AL9" s="385"/>
      <c r="AM9" s="385"/>
      <c r="AN9" s="385"/>
      <c r="AO9" s="385"/>
      <c r="AP9" s="385"/>
      <c r="AQ9" s="385"/>
      <c r="AR9" s="385"/>
      <c r="AS9" s="385"/>
      <c r="AT9" s="385"/>
      <c r="AU9" s="385"/>
      <c r="AV9" s="385"/>
      <c r="AW9" s="385"/>
      <c r="AX9" s="385"/>
      <c r="AY9" s="385"/>
      <c r="AZ9" s="385"/>
      <c r="BA9" s="385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</row>
    <row r="10" spans="1:64" ht="10.5" customHeight="1">
      <c r="A10" s="386" t="s">
        <v>176</v>
      </c>
      <c r="B10" s="388"/>
      <c r="C10" s="388"/>
      <c r="D10" s="388"/>
      <c r="E10" s="388"/>
      <c r="F10" s="388"/>
      <c r="G10" s="388"/>
      <c r="H10" s="388"/>
      <c r="I10" s="388"/>
      <c r="J10" s="388"/>
      <c r="K10" s="388"/>
      <c r="L10" s="388"/>
      <c r="M10" s="388"/>
      <c r="N10" s="388"/>
      <c r="O10" s="388"/>
      <c r="P10" s="388"/>
      <c r="Q10" s="388"/>
      <c r="R10" s="388"/>
      <c r="S10" s="387" t="s">
        <v>175</v>
      </c>
      <c r="T10" s="387" t="s">
        <v>175</v>
      </c>
      <c r="U10" s="388"/>
      <c r="V10" s="388"/>
      <c r="W10" s="388"/>
      <c r="X10" s="388"/>
      <c r="Y10" s="388"/>
      <c r="Z10" s="388"/>
      <c r="AA10" s="388"/>
      <c r="AB10" s="388"/>
      <c r="AC10" s="388"/>
      <c r="AD10" s="388"/>
      <c r="AE10" s="388"/>
      <c r="AF10" s="388"/>
      <c r="AG10" s="388"/>
      <c r="AH10" s="388"/>
      <c r="AI10" s="388"/>
      <c r="AJ10" s="388"/>
      <c r="AK10" s="388"/>
      <c r="AL10" s="388"/>
      <c r="AM10" s="388"/>
      <c r="AN10" s="388"/>
      <c r="AO10" s="388"/>
      <c r="AP10" s="387" t="s">
        <v>127</v>
      </c>
      <c r="AQ10" s="387" t="s">
        <v>127</v>
      </c>
      <c r="AR10" s="387" t="s">
        <v>127</v>
      </c>
      <c r="AS10" s="387" t="s">
        <v>175</v>
      </c>
      <c r="AT10" s="387" t="s">
        <v>175</v>
      </c>
      <c r="AU10" s="387" t="s">
        <v>175</v>
      </c>
      <c r="AV10" s="387" t="s">
        <v>175</v>
      </c>
      <c r="AW10" s="387" t="s">
        <v>175</v>
      </c>
      <c r="AX10" s="387" t="s">
        <v>175</v>
      </c>
      <c r="AY10" s="387" t="s">
        <v>175</v>
      </c>
      <c r="AZ10" s="387" t="s">
        <v>175</v>
      </c>
      <c r="BA10" s="387" t="s">
        <v>175</v>
      </c>
      <c r="BB10" s="119"/>
      <c r="BC10" s="120"/>
      <c r="BD10" s="119"/>
      <c r="BE10" s="119"/>
      <c r="BF10" s="120"/>
      <c r="BG10" s="119"/>
      <c r="BH10" s="119"/>
      <c r="BI10" s="120"/>
      <c r="BJ10" s="119"/>
      <c r="BK10" s="119"/>
      <c r="BL10" s="120"/>
    </row>
    <row r="11" spans="1:64" ht="10.5" customHeight="1">
      <c r="A11" s="386"/>
      <c r="B11" s="389"/>
      <c r="C11" s="389"/>
      <c r="D11" s="389"/>
      <c r="E11" s="389"/>
      <c r="F11" s="389"/>
      <c r="G11" s="389"/>
      <c r="H11" s="389"/>
      <c r="I11" s="389"/>
      <c r="J11" s="389"/>
      <c r="K11" s="389"/>
      <c r="L11" s="389"/>
      <c r="M11" s="389"/>
      <c r="N11" s="389"/>
      <c r="O11" s="389"/>
      <c r="P11" s="389"/>
      <c r="Q11" s="389"/>
      <c r="R11" s="389"/>
      <c r="S11" s="387"/>
      <c r="T11" s="387"/>
      <c r="U11" s="389"/>
      <c r="V11" s="389"/>
      <c r="W11" s="389"/>
      <c r="X11" s="389"/>
      <c r="Y11" s="389"/>
      <c r="Z11" s="389"/>
      <c r="AA11" s="389"/>
      <c r="AB11" s="389"/>
      <c r="AC11" s="389"/>
      <c r="AD11" s="389"/>
      <c r="AE11" s="389"/>
      <c r="AF11" s="389"/>
      <c r="AG11" s="389"/>
      <c r="AH11" s="389"/>
      <c r="AI11" s="389"/>
      <c r="AJ11" s="389"/>
      <c r="AK11" s="389"/>
      <c r="AL11" s="389"/>
      <c r="AM11" s="389"/>
      <c r="AN11" s="389"/>
      <c r="AO11" s="389"/>
      <c r="AP11" s="387"/>
      <c r="AQ11" s="387"/>
      <c r="AR11" s="387"/>
      <c r="AS11" s="387"/>
      <c r="AT11" s="387"/>
      <c r="AU11" s="387"/>
      <c r="AV11" s="387"/>
      <c r="AW11" s="387"/>
      <c r="AX11" s="387"/>
      <c r="AY11" s="387"/>
      <c r="AZ11" s="387"/>
      <c r="BA11" s="387"/>
      <c r="BB11" s="119"/>
      <c r="BC11" s="120"/>
      <c r="BD11" s="119"/>
      <c r="BE11" s="119"/>
      <c r="BF11" s="120"/>
      <c r="BG11" s="119"/>
      <c r="BH11" s="119"/>
      <c r="BI11" s="120"/>
      <c r="BJ11" s="119"/>
      <c r="BK11" s="119"/>
      <c r="BL11" s="120"/>
    </row>
    <row r="12" spans="1:64" ht="2.25" customHeight="1">
      <c r="A12" s="117"/>
      <c r="B12" s="385"/>
      <c r="C12" s="385"/>
      <c r="D12" s="385"/>
      <c r="E12" s="385"/>
      <c r="F12" s="385"/>
      <c r="G12" s="385"/>
      <c r="H12" s="385"/>
      <c r="I12" s="385"/>
      <c r="J12" s="385"/>
      <c r="K12" s="385"/>
      <c r="L12" s="385"/>
      <c r="M12" s="385"/>
      <c r="N12" s="385"/>
      <c r="O12" s="385"/>
      <c r="P12" s="385"/>
      <c r="Q12" s="385"/>
      <c r="R12" s="385"/>
      <c r="S12" s="385"/>
      <c r="T12" s="385"/>
      <c r="U12" s="385"/>
      <c r="V12" s="385"/>
      <c r="W12" s="385"/>
      <c r="X12" s="385"/>
      <c r="Y12" s="385"/>
      <c r="Z12" s="385"/>
      <c r="AA12" s="385"/>
      <c r="AB12" s="385"/>
      <c r="AC12" s="385"/>
      <c r="AD12" s="385"/>
      <c r="AE12" s="385"/>
      <c r="AF12" s="385"/>
      <c r="AG12" s="385"/>
      <c r="AH12" s="385"/>
      <c r="AI12" s="385"/>
      <c r="AJ12" s="385"/>
      <c r="AK12" s="385"/>
      <c r="AL12" s="385"/>
      <c r="AM12" s="385"/>
      <c r="AN12" s="385"/>
      <c r="AO12" s="385"/>
      <c r="AP12" s="385"/>
      <c r="AQ12" s="385"/>
      <c r="AR12" s="385"/>
      <c r="AS12" s="385"/>
      <c r="AT12" s="385"/>
      <c r="AU12" s="385"/>
      <c r="AV12" s="385"/>
      <c r="AW12" s="385"/>
      <c r="AX12" s="385"/>
      <c r="AY12" s="385"/>
      <c r="AZ12" s="385"/>
      <c r="BA12" s="385"/>
      <c r="BB12" s="119"/>
      <c r="BC12" s="120"/>
      <c r="BD12" s="119"/>
      <c r="BE12" s="119"/>
      <c r="BF12" s="120"/>
      <c r="BG12" s="119"/>
      <c r="BH12" s="119"/>
      <c r="BI12" s="120"/>
      <c r="BJ12" s="119"/>
      <c r="BK12" s="119"/>
      <c r="BL12" s="120"/>
    </row>
    <row r="13" spans="1:64" ht="10.5" customHeight="1">
      <c r="A13" s="386" t="s">
        <v>177</v>
      </c>
      <c r="B13" s="387"/>
      <c r="C13" s="387"/>
      <c r="D13" s="387"/>
      <c r="E13" s="387"/>
      <c r="F13" s="387"/>
      <c r="G13" s="387"/>
      <c r="H13" s="387"/>
      <c r="I13" s="387"/>
      <c r="J13" s="387"/>
      <c r="K13" s="387"/>
      <c r="L13" s="387"/>
      <c r="M13" s="387"/>
      <c r="N13" s="387"/>
      <c r="O13" s="387"/>
      <c r="P13" s="387"/>
      <c r="Q13" s="387"/>
      <c r="R13" s="387"/>
      <c r="S13" s="387" t="s">
        <v>175</v>
      </c>
      <c r="T13" s="387" t="s">
        <v>175</v>
      </c>
      <c r="U13" s="387"/>
      <c r="V13" s="387"/>
      <c r="W13" s="387"/>
      <c r="X13" s="387"/>
      <c r="Y13" s="387"/>
      <c r="Z13" s="387"/>
      <c r="AA13" s="387"/>
      <c r="AB13" s="387"/>
      <c r="AC13" s="387"/>
      <c r="AD13" s="387"/>
      <c r="AE13" s="387"/>
      <c r="AF13" s="387"/>
      <c r="AG13" s="387"/>
      <c r="AH13" s="387"/>
      <c r="AI13" s="387"/>
      <c r="AJ13" s="387"/>
      <c r="AK13" s="387" t="s">
        <v>127</v>
      </c>
      <c r="AL13" s="387" t="s">
        <v>127</v>
      </c>
      <c r="AM13" s="387" t="s">
        <v>127</v>
      </c>
      <c r="AN13" s="387" t="s">
        <v>127</v>
      </c>
      <c r="AO13" s="387" t="s">
        <v>127</v>
      </c>
      <c r="AP13" s="387" t="s">
        <v>127</v>
      </c>
      <c r="AQ13" s="387" t="s">
        <v>127</v>
      </c>
      <c r="AR13" s="387" t="s">
        <v>127</v>
      </c>
      <c r="AS13" s="387" t="s">
        <v>127</v>
      </c>
      <c r="AT13" s="387" t="s">
        <v>175</v>
      </c>
      <c r="AU13" s="387" t="s">
        <v>175</v>
      </c>
      <c r="AV13" s="387" t="s">
        <v>175</v>
      </c>
      <c r="AW13" s="387" t="s">
        <v>175</v>
      </c>
      <c r="AX13" s="387" t="s">
        <v>175</v>
      </c>
      <c r="AY13" s="387" t="s">
        <v>175</v>
      </c>
      <c r="AZ13" s="387" t="s">
        <v>175</v>
      </c>
      <c r="BA13" s="387" t="s">
        <v>175</v>
      </c>
      <c r="BB13" s="119"/>
      <c r="BC13" s="120"/>
      <c r="BD13" s="119"/>
      <c r="BE13" s="119"/>
      <c r="BF13" s="120"/>
      <c r="BG13" s="119"/>
      <c r="BH13" s="119"/>
      <c r="BI13" s="120"/>
      <c r="BJ13" s="119"/>
      <c r="BK13" s="119"/>
      <c r="BL13" s="120"/>
    </row>
    <row r="14" spans="1:64" ht="10.5" customHeight="1">
      <c r="A14" s="386"/>
      <c r="B14" s="387"/>
      <c r="C14" s="387"/>
      <c r="D14" s="387"/>
      <c r="E14" s="387"/>
      <c r="F14" s="387"/>
      <c r="G14" s="387"/>
      <c r="H14" s="387"/>
      <c r="I14" s="387"/>
      <c r="J14" s="387"/>
      <c r="K14" s="387"/>
      <c r="L14" s="387"/>
      <c r="M14" s="387"/>
      <c r="N14" s="387"/>
      <c r="O14" s="387"/>
      <c r="P14" s="387"/>
      <c r="Q14" s="387"/>
      <c r="R14" s="387"/>
      <c r="S14" s="387"/>
      <c r="T14" s="387"/>
      <c r="U14" s="387"/>
      <c r="V14" s="387"/>
      <c r="W14" s="387"/>
      <c r="X14" s="387"/>
      <c r="Y14" s="387"/>
      <c r="Z14" s="387"/>
      <c r="AA14" s="387"/>
      <c r="AB14" s="387"/>
      <c r="AC14" s="387"/>
      <c r="AD14" s="387"/>
      <c r="AE14" s="387"/>
      <c r="AF14" s="387"/>
      <c r="AG14" s="387"/>
      <c r="AH14" s="387"/>
      <c r="AI14" s="387"/>
      <c r="AJ14" s="387"/>
      <c r="AK14" s="387"/>
      <c r="AL14" s="387"/>
      <c r="AM14" s="387"/>
      <c r="AN14" s="387"/>
      <c r="AO14" s="387"/>
      <c r="AP14" s="387"/>
      <c r="AQ14" s="387"/>
      <c r="AR14" s="387"/>
      <c r="AS14" s="387"/>
      <c r="AT14" s="387"/>
      <c r="AU14" s="387"/>
      <c r="AV14" s="387"/>
      <c r="AW14" s="387"/>
      <c r="AX14" s="387"/>
      <c r="AY14" s="387"/>
      <c r="AZ14" s="387"/>
      <c r="BA14" s="387"/>
      <c r="BB14" s="119"/>
      <c r="BC14" s="120"/>
      <c r="BD14" s="119"/>
      <c r="BE14" s="119"/>
      <c r="BF14" s="120"/>
      <c r="BG14" s="119"/>
      <c r="BH14" s="119"/>
      <c r="BI14" s="120"/>
      <c r="BJ14" s="119"/>
      <c r="BK14" s="119"/>
      <c r="BL14" s="120"/>
    </row>
    <row r="15" spans="1:64" ht="2.25" customHeight="1">
      <c r="A15" s="117"/>
      <c r="B15" s="385"/>
      <c r="C15" s="385"/>
      <c r="D15" s="385"/>
      <c r="E15" s="385"/>
      <c r="F15" s="385"/>
      <c r="G15" s="385"/>
      <c r="H15" s="385"/>
      <c r="I15" s="385"/>
      <c r="J15" s="385"/>
      <c r="K15" s="385"/>
      <c r="L15" s="385"/>
      <c r="M15" s="385"/>
      <c r="N15" s="385"/>
      <c r="O15" s="385"/>
      <c r="P15" s="385"/>
      <c r="Q15" s="385"/>
      <c r="R15" s="385"/>
      <c r="S15" s="385"/>
      <c r="T15" s="385"/>
      <c r="U15" s="385"/>
      <c r="V15" s="385"/>
      <c r="W15" s="385"/>
      <c r="X15" s="385"/>
      <c r="Y15" s="385"/>
      <c r="Z15" s="385"/>
      <c r="AA15" s="385"/>
      <c r="AB15" s="385"/>
      <c r="AC15" s="385"/>
      <c r="AD15" s="385"/>
      <c r="AE15" s="385"/>
      <c r="AF15" s="385"/>
      <c r="AG15" s="385"/>
      <c r="AH15" s="385"/>
      <c r="AI15" s="385"/>
      <c r="AJ15" s="385"/>
      <c r="AK15" s="385"/>
      <c r="AL15" s="385"/>
      <c r="AM15" s="385"/>
      <c r="AN15" s="385"/>
      <c r="AO15" s="385"/>
      <c r="AP15" s="385"/>
      <c r="AQ15" s="385"/>
      <c r="AR15" s="385"/>
      <c r="AS15" s="385"/>
      <c r="AT15" s="385"/>
      <c r="AU15" s="385"/>
      <c r="AV15" s="385"/>
      <c r="AW15" s="385"/>
      <c r="AX15" s="385"/>
      <c r="AY15" s="385"/>
      <c r="AZ15" s="385"/>
      <c r="BA15" s="385"/>
      <c r="BB15" s="119"/>
      <c r="BC15" s="120"/>
      <c r="BD15" s="119"/>
      <c r="BE15" s="119"/>
      <c r="BF15" s="120"/>
      <c r="BG15" s="119"/>
      <c r="BH15" s="119"/>
      <c r="BI15" s="120"/>
      <c r="BJ15" s="119"/>
      <c r="BK15" s="119"/>
      <c r="BL15" s="120"/>
    </row>
    <row r="16" spans="1:64" ht="10.5" customHeight="1">
      <c r="A16" s="386" t="s">
        <v>178</v>
      </c>
      <c r="B16" s="387"/>
      <c r="C16" s="387"/>
      <c r="D16" s="387"/>
      <c r="E16" s="387"/>
      <c r="F16" s="387"/>
      <c r="G16" s="387"/>
      <c r="H16" s="387"/>
      <c r="I16" s="387"/>
      <c r="J16" s="387"/>
      <c r="K16" s="387"/>
      <c r="L16" s="387"/>
      <c r="M16" s="387"/>
      <c r="N16" s="387"/>
      <c r="O16" s="387"/>
      <c r="P16" s="387"/>
      <c r="Q16" s="387"/>
      <c r="R16" s="387"/>
      <c r="S16" s="387" t="s">
        <v>175</v>
      </c>
      <c r="T16" s="387" t="s">
        <v>175</v>
      </c>
      <c r="U16" s="387" t="s">
        <v>127</v>
      </c>
      <c r="V16" s="387" t="s">
        <v>127</v>
      </c>
      <c r="W16" s="387" t="s">
        <v>127</v>
      </c>
      <c r="X16" s="387" t="s">
        <v>127</v>
      </c>
      <c r="Y16" s="387" t="s">
        <v>127</v>
      </c>
      <c r="Z16" s="387" t="s">
        <v>127</v>
      </c>
      <c r="AA16" s="387"/>
      <c r="AB16" s="387"/>
      <c r="AC16" s="387"/>
      <c r="AD16" s="387"/>
      <c r="AE16" s="387"/>
      <c r="AF16" s="387"/>
      <c r="AG16" s="387"/>
      <c r="AH16" s="387"/>
      <c r="AI16" s="387" t="s">
        <v>245</v>
      </c>
      <c r="AJ16" s="387" t="s">
        <v>245</v>
      </c>
      <c r="AK16" s="387" t="s">
        <v>245</v>
      </c>
      <c r="AL16" s="387" t="s">
        <v>245</v>
      </c>
      <c r="AM16" s="390" t="s">
        <v>179</v>
      </c>
      <c r="AN16" s="390" t="s">
        <v>179</v>
      </c>
      <c r="AO16" s="390" t="s">
        <v>179</v>
      </c>
      <c r="AP16" s="390" t="s">
        <v>179</v>
      </c>
      <c r="AQ16" s="387" t="s">
        <v>177</v>
      </c>
      <c r="AR16" s="387" t="s">
        <v>177</v>
      </c>
      <c r="AS16" s="387" t="s">
        <v>99</v>
      </c>
      <c r="AT16" s="387" t="s">
        <v>99</v>
      </c>
      <c r="AU16" s="387" t="s">
        <v>99</v>
      </c>
      <c r="AV16" s="387" t="s">
        <v>99</v>
      </c>
      <c r="AW16" s="387" t="s">
        <v>99</v>
      </c>
      <c r="AX16" s="387" t="s">
        <v>99</v>
      </c>
      <c r="AY16" s="387" t="s">
        <v>99</v>
      </c>
      <c r="AZ16" s="387" t="s">
        <v>99</v>
      </c>
      <c r="BA16" s="387" t="s">
        <v>99</v>
      </c>
      <c r="BB16" s="119"/>
      <c r="BC16" s="120"/>
      <c r="BD16" s="119"/>
      <c r="BE16" s="119"/>
      <c r="BF16" s="120"/>
      <c r="BG16" s="119"/>
      <c r="BH16" s="119"/>
      <c r="BI16" s="120"/>
      <c r="BJ16" s="119"/>
      <c r="BK16" s="119"/>
      <c r="BL16" s="120"/>
    </row>
    <row r="17" spans="1:64" ht="9.75" customHeight="1">
      <c r="A17" s="386"/>
      <c r="B17" s="387"/>
      <c r="C17" s="387"/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387"/>
      <c r="Q17" s="387"/>
      <c r="R17" s="387"/>
      <c r="S17" s="387"/>
      <c r="T17" s="387"/>
      <c r="U17" s="387"/>
      <c r="V17" s="387"/>
      <c r="W17" s="387"/>
      <c r="X17" s="387"/>
      <c r="Y17" s="387"/>
      <c r="Z17" s="387"/>
      <c r="AA17" s="387"/>
      <c r="AB17" s="387"/>
      <c r="AC17" s="387"/>
      <c r="AD17" s="387"/>
      <c r="AE17" s="387"/>
      <c r="AF17" s="387"/>
      <c r="AG17" s="387"/>
      <c r="AH17" s="387"/>
      <c r="AI17" s="387"/>
      <c r="AJ17" s="387"/>
      <c r="AK17" s="387"/>
      <c r="AL17" s="387"/>
      <c r="AM17" s="390"/>
      <c r="AN17" s="390"/>
      <c r="AO17" s="390"/>
      <c r="AP17" s="390"/>
      <c r="AQ17" s="387"/>
      <c r="AR17" s="387"/>
      <c r="AS17" s="387"/>
      <c r="AT17" s="387"/>
      <c r="AU17" s="387"/>
      <c r="AV17" s="387"/>
      <c r="AW17" s="387"/>
      <c r="AX17" s="387"/>
      <c r="AY17" s="387"/>
      <c r="AZ17" s="387"/>
      <c r="BA17" s="387"/>
      <c r="BB17" s="119"/>
      <c r="BC17" s="120"/>
      <c r="BD17" s="119"/>
      <c r="BE17" s="119"/>
      <c r="BF17" s="120"/>
      <c r="BG17" s="119"/>
      <c r="BH17" s="119"/>
      <c r="BI17" s="120"/>
      <c r="BJ17" s="119"/>
      <c r="BK17" s="119"/>
      <c r="BL17" s="120"/>
    </row>
    <row r="18" spans="1:64" ht="2.25" customHeight="1">
      <c r="A18" s="117"/>
      <c r="B18" s="385"/>
      <c r="C18" s="385"/>
      <c r="D18" s="385"/>
      <c r="E18" s="385"/>
      <c r="F18" s="385"/>
      <c r="G18" s="385"/>
      <c r="H18" s="385"/>
      <c r="I18" s="385"/>
      <c r="J18" s="385"/>
      <c r="K18" s="385"/>
      <c r="L18" s="385"/>
      <c r="M18" s="385"/>
      <c r="N18" s="385"/>
      <c r="O18" s="385"/>
      <c r="P18" s="385"/>
      <c r="Q18" s="385"/>
      <c r="R18" s="385"/>
      <c r="S18" s="385"/>
      <c r="T18" s="385"/>
      <c r="U18" s="385"/>
      <c r="V18" s="385"/>
      <c r="W18" s="385"/>
      <c r="X18" s="385"/>
      <c r="Y18" s="385"/>
      <c r="Z18" s="385"/>
      <c r="AA18" s="385"/>
      <c r="AB18" s="385"/>
      <c r="AC18" s="385"/>
      <c r="AD18" s="385"/>
      <c r="AE18" s="385"/>
      <c r="AF18" s="385"/>
      <c r="AG18" s="385"/>
      <c r="AH18" s="385"/>
      <c r="AI18" s="385"/>
      <c r="AJ18" s="385"/>
      <c r="AK18" s="385"/>
      <c r="AL18" s="385"/>
      <c r="AM18" s="385"/>
      <c r="AN18" s="385"/>
      <c r="AO18" s="385"/>
      <c r="AP18" s="385"/>
      <c r="AQ18" s="385"/>
      <c r="AR18" s="385"/>
      <c r="AS18" s="385"/>
      <c r="AT18" s="385"/>
      <c r="AU18" s="385"/>
      <c r="AV18" s="385"/>
      <c r="AW18" s="385"/>
      <c r="AX18" s="385"/>
      <c r="AY18" s="385"/>
      <c r="AZ18" s="385"/>
      <c r="BA18" s="385"/>
      <c r="BB18" s="119"/>
      <c r="BC18" s="120"/>
      <c r="BD18" s="119"/>
      <c r="BE18" s="119"/>
      <c r="BF18" s="120"/>
      <c r="BG18" s="119"/>
      <c r="BH18" s="119"/>
      <c r="BI18" s="120"/>
      <c r="BJ18" s="119"/>
      <c r="BK18" s="119"/>
      <c r="BL18" s="120"/>
    </row>
    <row r="19" spans="1:64" ht="9" customHeight="1">
      <c r="A19" s="120"/>
      <c r="B19" s="120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9"/>
      <c r="BC19" s="120"/>
      <c r="BD19" s="119"/>
      <c r="BE19" s="119"/>
      <c r="BF19" s="120"/>
      <c r="BG19" s="119"/>
      <c r="BH19" s="119"/>
      <c r="BI19" s="120"/>
      <c r="BJ19" s="119"/>
      <c r="BK19" s="119"/>
      <c r="BL19" s="120"/>
    </row>
    <row r="20" spans="1:64" ht="21.75" customHeight="1">
      <c r="A20" s="426" t="s">
        <v>180</v>
      </c>
      <c r="B20" s="426"/>
      <c r="C20" s="426"/>
      <c r="D20" s="426"/>
      <c r="E20" s="426"/>
      <c r="F20" s="426"/>
      <c r="G20" s="121"/>
      <c r="H20" s="427" t="s">
        <v>265</v>
      </c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120"/>
      <c r="X20" s="120"/>
      <c r="Y20" s="149" t="s">
        <v>262</v>
      </c>
      <c r="Z20" s="425" t="s">
        <v>181</v>
      </c>
      <c r="AA20" s="425"/>
      <c r="AB20" s="425"/>
      <c r="AC20" s="425"/>
      <c r="AD20" s="425"/>
      <c r="AE20" s="425"/>
      <c r="AF20" s="425"/>
      <c r="AG20" s="120"/>
      <c r="AH20" s="120"/>
      <c r="AI20" s="120"/>
      <c r="AJ20" s="120"/>
      <c r="AK20" s="120"/>
      <c r="AL20" s="120"/>
      <c r="AM20" s="120"/>
      <c r="AN20" s="120"/>
      <c r="AO20" s="122"/>
      <c r="AP20" s="120"/>
      <c r="AQ20" s="120"/>
      <c r="AR20" s="123" t="s">
        <v>179</v>
      </c>
      <c r="AS20" s="425" t="s">
        <v>182</v>
      </c>
      <c r="AT20" s="425"/>
      <c r="AU20" s="425"/>
      <c r="AV20" s="425"/>
      <c r="AW20" s="425"/>
      <c r="AX20" s="425"/>
      <c r="AY20" s="425"/>
      <c r="AZ20" s="425"/>
      <c r="BA20" s="425"/>
      <c r="BB20" s="425"/>
      <c r="BC20" s="425"/>
      <c r="BD20" s="425"/>
      <c r="BE20" s="425"/>
      <c r="BF20" s="425"/>
      <c r="BG20" s="425"/>
      <c r="BH20" s="425"/>
      <c r="BI20" s="425"/>
      <c r="BJ20" s="425"/>
      <c r="BK20" s="425"/>
      <c r="BL20" s="425"/>
    </row>
    <row r="21" spans="1:64" ht="22.5" customHeight="1">
      <c r="A21" s="120"/>
      <c r="B21" s="120"/>
      <c r="C21" s="120"/>
      <c r="D21" s="120"/>
      <c r="E21" s="120"/>
      <c r="F21" s="120"/>
      <c r="G21" s="157"/>
      <c r="H21" s="120"/>
      <c r="I21" s="429" t="s">
        <v>264</v>
      </c>
      <c r="J21" s="429"/>
      <c r="K21" s="429"/>
      <c r="L21" s="429"/>
      <c r="M21" s="429"/>
      <c r="N21" s="429"/>
      <c r="O21" s="429"/>
      <c r="P21" s="429"/>
      <c r="Q21" s="429"/>
      <c r="R21" s="429"/>
      <c r="S21" s="429"/>
      <c r="T21" s="429"/>
      <c r="U21" s="429"/>
      <c r="V21" s="429"/>
      <c r="W21" s="120"/>
      <c r="X21" s="120"/>
      <c r="Y21" s="120"/>
      <c r="Z21" s="120"/>
      <c r="AA21" s="122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19"/>
      <c r="BB21" s="119"/>
      <c r="BC21" s="120"/>
      <c r="BD21" s="119"/>
      <c r="BE21" s="119"/>
      <c r="BF21" s="120"/>
      <c r="BG21" s="119"/>
      <c r="BH21" s="119"/>
      <c r="BI21" s="120"/>
      <c r="BJ21" s="119"/>
      <c r="BK21" s="119"/>
      <c r="BL21" s="120"/>
    </row>
    <row r="22" spans="1:64" ht="18" customHeight="1">
      <c r="A22" s="120"/>
      <c r="B22" s="120"/>
      <c r="C22" s="120"/>
      <c r="D22" s="120"/>
      <c r="E22" s="120"/>
      <c r="F22" s="120"/>
      <c r="G22" s="160" t="s">
        <v>254</v>
      </c>
      <c r="H22" s="424" t="s">
        <v>183</v>
      </c>
      <c r="I22" s="424"/>
      <c r="J22" s="424"/>
      <c r="K22" s="424"/>
      <c r="L22" s="424"/>
      <c r="M22" s="424"/>
      <c r="N22" s="424"/>
      <c r="O22" s="424"/>
      <c r="P22" s="424"/>
      <c r="Q22" s="424"/>
      <c r="R22" s="120"/>
      <c r="S22" s="120"/>
      <c r="T22" s="120"/>
      <c r="U22" s="119"/>
      <c r="V22" s="120"/>
      <c r="W22" s="120"/>
      <c r="X22" s="120"/>
      <c r="Y22" s="125" t="s">
        <v>127</v>
      </c>
      <c r="Z22" s="158" t="s">
        <v>184</v>
      </c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6"/>
      <c r="AR22" s="121" t="s">
        <v>177</v>
      </c>
      <c r="AS22" s="425" t="s">
        <v>185</v>
      </c>
      <c r="AT22" s="425"/>
      <c r="AU22" s="425"/>
      <c r="AV22" s="425"/>
      <c r="AW22" s="425"/>
      <c r="AX22" s="425"/>
      <c r="AY22" s="425"/>
      <c r="AZ22" s="425"/>
      <c r="BA22" s="425"/>
      <c r="BB22" s="425"/>
      <c r="BC22" s="425"/>
      <c r="BD22" s="425"/>
      <c r="BE22" s="425"/>
      <c r="BF22" s="425"/>
      <c r="BG22" s="119"/>
      <c r="BH22" s="119"/>
      <c r="BI22" s="120"/>
      <c r="BJ22" s="119"/>
      <c r="BK22" s="119"/>
      <c r="BL22" s="120"/>
    </row>
    <row r="23" spans="1:64" ht="9.75" customHeight="1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19"/>
      <c r="BB23" s="119"/>
      <c r="BC23" s="120"/>
      <c r="BD23" s="119"/>
      <c r="BE23" s="119"/>
      <c r="BF23" s="120"/>
      <c r="BG23" s="119"/>
      <c r="BH23" s="119"/>
      <c r="BI23" s="120"/>
      <c r="BJ23" s="119"/>
      <c r="BK23" s="119"/>
      <c r="BL23" s="120"/>
    </row>
    <row r="24" spans="1:64" ht="9" customHeight="1">
      <c r="A24" s="120"/>
      <c r="B24" s="120"/>
      <c r="C24" s="120"/>
      <c r="D24" s="120"/>
      <c r="E24" s="120"/>
      <c r="F24" s="120"/>
      <c r="G24" s="121" t="s">
        <v>175</v>
      </c>
      <c r="H24" s="424" t="s">
        <v>186</v>
      </c>
      <c r="I24" s="424"/>
      <c r="J24" s="424"/>
      <c r="K24" s="424"/>
      <c r="L24" s="424"/>
      <c r="M24" s="424"/>
      <c r="N24" s="424"/>
      <c r="O24" s="424"/>
      <c r="P24" s="424"/>
      <c r="Q24" s="424"/>
      <c r="R24" s="120"/>
      <c r="S24" s="120"/>
      <c r="T24" s="120"/>
      <c r="U24" s="119"/>
      <c r="V24" s="120"/>
      <c r="W24" s="120"/>
      <c r="X24" s="120"/>
      <c r="Y24" s="121" t="s">
        <v>187</v>
      </c>
      <c r="Z24" s="424" t="s">
        <v>188</v>
      </c>
      <c r="AA24" s="424"/>
      <c r="AB24" s="424"/>
      <c r="AC24" s="424"/>
      <c r="AD24" s="424"/>
      <c r="AE24" s="424"/>
      <c r="AF24" s="424"/>
      <c r="AG24" s="424"/>
      <c r="AH24" s="424"/>
      <c r="AI24" s="424"/>
      <c r="AJ24" s="424"/>
      <c r="AK24" s="424"/>
      <c r="AL24" s="424"/>
      <c r="AM24" s="424"/>
      <c r="AN24" s="424"/>
      <c r="AO24" s="424"/>
      <c r="AP24" s="424"/>
      <c r="AQ24" s="120"/>
      <c r="AR24" s="121" t="s">
        <v>99</v>
      </c>
      <c r="AS24" s="424" t="s">
        <v>189</v>
      </c>
      <c r="AT24" s="424"/>
      <c r="AU24" s="424"/>
      <c r="AV24" s="424"/>
      <c r="AW24" s="424"/>
      <c r="AX24" s="424"/>
      <c r="AY24" s="424"/>
      <c r="AZ24" s="424"/>
      <c r="BA24" s="424"/>
      <c r="BB24" s="424"/>
      <c r="BC24" s="120"/>
      <c r="BD24" s="119"/>
      <c r="BE24" s="119"/>
      <c r="BF24" s="120"/>
      <c r="BG24" s="119"/>
      <c r="BH24" s="119"/>
      <c r="BI24" s="120"/>
      <c r="BJ24" s="119"/>
      <c r="BK24" s="119"/>
      <c r="BL24" s="120"/>
    </row>
    <row r="25" spans="1:64" ht="18" customHeight="1">
      <c r="A25" s="426" t="s">
        <v>190</v>
      </c>
      <c r="B25" s="426"/>
      <c r="C25" s="426"/>
      <c r="D25" s="426"/>
      <c r="E25" s="426"/>
      <c r="F25" s="426"/>
      <c r="G25" s="426"/>
      <c r="H25" s="426"/>
      <c r="I25" s="426"/>
      <c r="J25" s="426"/>
      <c r="K25" s="426"/>
      <c r="L25" s="426"/>
      <c r="M25" s="426"/>
      <c r="N25" s="426"/>
      <c r="O25" s="426"/>
      <c r="P25" s="426"/>
      <c r="Q25" s="426"/>
      <c r="R25" s="426"/>
      <c r="S25" s="426"/>
      <c r="T25" s="426"/>
      <c r="U25" s="426"/>
      <c r="V25" s="426"/>
      <c r="W25" s="426"/>
      <c r="X25" s="426"/>
      <c r="Y25" s="426"/>
      <c r="Z25" s="426"/>
      <c r="AA25" s="426"/>
      <c r="AB25" s="426"/>
      <c r="AC25" s="426"/>
      <c r="AD25" s="426"/>
      <c r="AE25" s="426"/>
      <c r="AF25" s="426"/>
      <c r="AG25" s="426"/>
      <c r="AH25" s="426"/>
      <c r="AI25" s="426"/>
      <c r="AJ25" s="426"/>
      <c r="AK25" s="426"/>
      <c r="AL25" s="426"/>
      <c r="AM25" s="426"/>
      <c r="AN25" s="426"/>
      <c r="AO25" s="426"/>
      <c r="AP25" s="426"/>
      <c r="AQ25" s="426"/>
      <c r="AR25" s="426"/>
      <c r="AS25" s="426"/>
      <c r="AT25" s="426"/>
      <c r="AU25" s="426"/>
      <c r="AV25" s="426"/>
      <c r="AW25" s="426"/>
      <c r="AX25" s="426"/>
      <c r="AY25" s="426"/>
      <c r="AZ25" s="426"/>
      <c r="BA25" s="426"/>
      <c r="BB25" s="119"/>
      <c r="BC25" s="120"/>
      <c r="BD25" s="119"/>
      <c r="BE25" s="119"/>
      <c r="BF25" s="120"/>
      <c r="BG25" s="119"/>
      <c r="BH25" s="119"/>
      <c r="BI25" s="120"/>
      <c r="BJ25" s="119"/>
      <c r="BK25" s="119"/>
      <c r="BL25" s="120"/>
    </row>
    <row r="26" spans="1:64" ht="13.5" customHeight="1">
      <c r="A26" s="397" t="s">
        <v>246</v>
      </c>
      <c r="B26" s="398"/>
      <c r="C26" s="399"/>
      <c r="D26" s="403" t="s">
        <v>191</v>
      </c>
      <c r="E26" s="404"/>
      <c r="F26" s="404"/>
      <c r="G26" s="404"/>
      <c r="H26" s="404"/>
      <c r="I26" s="404"/>
      <c r="J26" s="404"/>
      <c r="K26" s="405"/>
      <c r="L26" s="403" t="s">
        <v>65</v>
      </c>
      <c r="M26" s="404"/>
      <c r="N26" s="404"/>
      <c r="O26" s="405"/>
      <c r="P26" s="391" t="s">
        <v>217</v>
      </c>
      <c r="Q26" s="392"/>
      <c r="R26" s="392"/>
      <c r="S26" s="392"/>
      <c r="T26" s="392"/>
      <c r="U26" s="392"/>
      <c r="V26" s="392"/>
      <c r="W26" s="392"/>
      <c r="X26" s="392"/>
      <c r="Y26" s="392"/>
      <c r="Z26" s="392"/>
      <c r="AA26" s="392"/>
      <c r="AB26" s="393"/>
      <c r="AC26" s="403"/>
      <c r="AD26" s="404"/>
      <c r="AE26" s="404"/>
      <c r="AF26" s="404"/>
      <c r="AG26" s="404"/>
      <c r="AH26" s="405"/>
      <c r="AI26" s="403" t="s">
        <v>247</v>
      </c>
      <c r="AJ26" s="409"/>
      <c r="AK26" s="409"/>
      <c r="AL26" s="409"/>
      <c r="AM26" s="409"/>
      <c r="AN26" s="410"/>
      <c r="AO26" s="397" t="s">
        <v>192</v>
      </c>
      <c r="AP26" s="398"/>
      <c r="AQ26" s="398"/>
      <c r="AR26" s="399"/>
      <c r="AS26" s="403" t="s">
        <v>248</v>
      </c>
      <c r="AT26" s="404"/>
      <c r="AU26" s="405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</row>
    <row r="27" spans="1:64" ht="50.25" customHeight="1">
      <c r="A27" s="400"/>
      <c r="B27" s="401"/>
      <c r="C27" s="402"/>
      <c r="D27" s="406"/>
      <c r="E27" s="407"/>
      <c r="F27" s="407"/>
      <c r="G27" s="407"/>
      <c r="H27" s="407"/>
      <c r="I27" s="407"/>
      <c r="J27" s="407"/>
      <c r="K27" s="408"/>
      <c r="L27" s="406"/>
      <c r="M27" s="407"/>
      <c r="N27" s="407"/>
      <c r="O27" s="408"/>
      <c r="P27" s="414" t="s">
        <v>249</v>
      </c>
      <c r="Q27" s="415"/>
      <c r="R27" s="415"/>
      <c r="S27" s="415"/>
      <c r="T27" s="415"/>
      <c r="U27" s="415"/>
      <c r="V27" s="416"/>
      <c r="W27" s="414" t="s">
        <v>224</v>
      </c>
      <c r="X27" s="415"/>
      <c r="Y27" s="415"/>
      <c r="Z27" s="415"/>
      <c r="AA27" s="415"/>
      <c r="AB27" s="416"/>
      <c r="AC27" s="406"/>
      <c r="AD27" s="407"/>
      <c r="AE27" s="407"/>
      <c r="AF27" s="407"/>
      <c r="AG27" s="407"/>
      <c r="AH27" s="408"/>
      <c r="AI27" s="411"/>
      <c r="AJ27" s="412"/>
      <c r="AK27" s="412"/>
      <c r="AL27" s="412"/>
      <c r="AM27" s="412"/>
      <c r="AN27" s="413"/>
      <c r="AO27" s="400"/>
      <c r="AP27" s="401"/>
      <c r="AQ27" s="401"/>
      <c r="AR27" s="402"/>
      <c r="AS27" s="406"/>
      <c r="AT27" s="407"/>
      <c r="AU27" s="408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</row>
    <row r="28" spans="1:64" ht="13.5" customHeight="1">
      <c r="A28" s="391">
        <v>1</v>
      </c>
      <c r="B28" s="392"/>
      <c r="C28" s="393"/>
      <c r="D28" s="391">
        <v>2</v>
      </c>
      <c r="E28" s="392"/>
      <c r="F28" s="392"/>
      <c r="G28" s="392"/>
      <c r="H28" s="392"/>
      <c r="I28" s="392"/>
      <c r="J28" s="392"/>
      <c r="K28" s="393"/>
      <c r="L28" s="391">
        <v>3</v>
      </c>
      <c r="M28" s="392"/>
      <c r="N28" s="392"/>
      <c r="O28" s="393"/>
      <c r="P28" s="391">
        <v>4</v>
      </c>
      <c r="Q28" s="392"/>
      <c r="R28" s="392"/>
      <c r="S28" s="392"/>
      <c r="T28" s="392"/>
      <c r="U28" s="392"/>
      <c r="V28" s="393"/>
      <c r="W28" s="391">
        <v>5</v>
      </c>
      <c r="X28" s="392"/>
      <c r="Y28" s="392"/>
      <c r="Z28" s="392"/>
      <c r="AA28" s="392"/>
      <c r="AB28" s="393"/>
      <c r="AC28" s="391"/>
      <c r="AD28" s="392"/>
      <c r="AE28" s="392"/>
      <c r="AF28" s="392"/>
      <c r="AG28" s="392"/>
      <c r="AH28" s="393"/>
      <c r="AI28" s="391">
        <v>7</v>
      </c>
      <c r="AJ28" s="392"/>
      <c r="AK28" s="392"/>
      <c r="AL28" s="392"/>
      <c r="AM28" s="392"/>
      <c r="AN28" s="393"/>
      <c r="AO28" s="391">
        <v>8</v>
      </c>
      <c r="AP28" s="392"/>
      <c r="AQ28" s="392"/>
      <c r="AR28" s="393"/>
      <c r="AS28" s="394">
        <v>9</v>
      </c>
      <c r="AT28" s="395"/>
      <c r="AU28" s="396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</row>
    <row r="29" spans="1:64" s="124" customFormat="1" ht="13.5" customHeight="1">
      <c r="A29" s="126"/>
      <c r="B29" s="127"/>
      <c r="C29" s="128"/>
      <c r="D29" s="391" t="s">
        <v>346</v>
      </c>
      <c r="E29" s="392"/>
      <c r="F29" s="392"/>
      <c r="G29" s="392"/>
      <c r="H29" s="392"/>
      <c r="I29" s="392"/>
      <c r="J29" s="392"/>
      <c r="K29" s="393"/>
      <c r="L29" s="391" t="s">
        <v>346</v>
      </c>
      <c r="M29" s="392"/>
      <c r="N29" s="392"/>
      <c r="O29" s="393"/>
      <c r="P29" s="391" t="s">
        <v>346</v>
      </c>
      <c r="Q29" s="392"/>
      <c r="R29" s="392"/>
      <c r="S29" s="392"/>
      <c r="T29" s="392"/>
      <c r="U29" s="392"/>
      <c r="V29" s="393"/>
      <c r="W29" s="391" t="s">
        <v>346</v>
      </c>
      <c r="X29" s="392"/>
      <c r="Y29" s="392"/>
      <c r="Z29" s="392"/>
      <c r="AA29" s="392"/>
      <c r="AB29" s="393"/>
      <c r="AC29" s="391"/>
      <c r="AD29" s="392"/>
      <c r="AE29" s="392"/>
      <c r="AF29" s="392"/>
      <c r="AG29" s="392"/>
      <c r="AH29" s="393"/>
      <c r="AI29" s="391" t="s">
        <v>346</v>
      </c>
      <c r="AJ29" s="392"/>
      <c r="AK29" s="392"/>
      <c r="AL29" s="392"/>
      <c r="AM29" s="392"/>
      <c r="AN29" s="393"/>
      <c r="AO29" s="391" t="s">
        <v>255</v>
      </c>
      <c r="AP29" s="392"/>
      <c r="AQ29" s="392"/>
      <c r="AR29" s="393"/>
      <c r="AS29" s="391" t="s">
        <v>255</v>
      </c>
      <c r="AT29" s="392"/>
      <c r="AU29" s="393"/>
      <c r="AV29" s="135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</row>
    <row r="30" spans="1:64" ht="13.5" customHeight="1">
      <c r="A30" s="417" t="s">
        <v>250</v>
      </c>
      <c r="B30" s="418"/>
      <c r="C30" s="419"/>
      <c r="D30" s="417" t="s">
        <v>347</v>
      </c>
      <c r="E30" s="418"/>
      <c r="F30" s="418"/>
      <c r="G30" s="418"/>
      <c r="H30" s="418"/>
      <c r="I30" s="418"/>
      <c r="J30" s="418"/>
      <c r="K30" s="419"/>
      <c r="L30" s="417"/>
      <c r="M30" s="418"/>
      <c r="N30" s="418"/>
      <c r="O30" s="419"/>
      <c r="P30" s="417"/>
      <c r="Q30" s="418"/>
      <c r="R30" s="418"/>
      <c r="S30" s="418"/>
      <c r="T30" s="418"/>
      <c r="U30" s="418"/>
      <c r="V30" s="419"/>
      <c r="W30" s="417"/>
      <c r="X30" s="418"/>
      <c r="Y30" s="418"/>
      <c r="Z30" s="418"/>
      <c r="AA30" s="418"/>
      <c r="AB30" s="419"/>
      <c r="AC30" s="417"/>
      <c r="AD30" s="418"/>
      <c r="AE30" s="418"/>
      <c r="AF30" s="418"/>
      <c r="AG30" s="418"/>
      <c r="AH30" s="419"/>
      <c r="AI30" s="417"/>
      <c r="AJ30" s="418"/>
      <c r="AK30" s="418"/>
      <c r="AL30" s="418"/>
      <c r="AM30" s="418"/>
      <c r="AN30" s="419"/>
      <c r="AO30" s="417">
        <v>11</v>
      </c>
      <c r="AP30" s="418"/>
      <c r="AQ30" s="418"/>
      <c r="AR30" s="419"/>
      <c r="AS30" s="420">
        <v>52</v>
      </c>
      <c r="AT30" s="421"/>
      <c r="AU30" s="422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</row>
    <row r="31" spans="1:64" ht="13.5" customHeight="1">
      <c r="A31" s="417" t="s">
        <v>251</v>
      </c>
      <c r="B31" s="418"/>
      <c r="C31" s="419"/>
      <c r="D31" s="417" t="s">
        <v>348</v>
      </c>
      <c r="E31" s="418"/>
      <c r="F31" s="418"/>
      <c r="G31" s="418"/>
      <c r="H31" s="418"/>
      <c r="I31" s="418"/>
      <c r="J31" s="418"/>
      <c r="K31" s="419"/>
      <c r="L31" s="417" t="s">
        <v>349</v>
      </c>
      <c r="M31" s="418"/>
      <c r="N31" s="418"/>
      <c r="O31" s="419"/>
      <c r="P31" s="417" t="s">
        <v>350</v>
      </c>
      <c r="Q31" s="418"/>
      <c r="R31" s="418"/>
      <c r="S31" s="418"/>
      <c r="T31" s="418"/>
      <c r="U31" s="418"/>
      <c r="V31" s="419"/>
      <c r="W31" s="417"/>
      <c r="X31" s="418"/>
      <c r="Y31" s="418"/>
      <c r="Z31" s="418"/>
      <c r="AA31" s="418"/>
      <c r="AB31" s="419"/>
      <c r="AC31" s="417"/>
      <c r="AD31" s="418"/>
      <c r="AE31" s="418"/>
      <c r="AF31" s="418"/>
      <c r="AG31" s="418"/>
      <c r="AH31" s="419"/>
      <c r="AI31" s="417"/>
      <c r="AJ31" s="418"/>
      <c r="AK31" s="418"/>
      <c r="AL31" s="418"/>
      <c r="AM31" s="418"/>
      <c r="AN31" s="419"/>
      <c r="AO31" s="417">
        <v>11</v>
      </c>
      <c r="AP31" s="418"/>
      <c r="AQ31" s="418"/>
      <c r="AR31" s="419"/>
      <c r="AS31" s="420">
        <v>52</v>
      </c>
      <c r="AT31" s="421"/>
      <c r="AU31" s="422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</row>
    <row r="32" spans="1:64" ht="13.5" customHeight="1">
      <c r="A32" s="417" t="s">
        <v>252</v>
      </c>
      <c r="B32" s="418"/>
      <c r="C32" s="419"/>
      <c r="D32" s="417" t="s">
        <v>351</v>
      </c>
      <c r="E32" s="418"/>
      <c r="F32" s="418"/>
      <c r="G32" s="418"/>
      <c r="H32" s="418"/>
      <c r="I32" s="418"/>
      <c r="J32" s="418"/>
      <c r="K32" s="419"/>
      <c r="L32" s="417"/>
      <c r="M32" s="418"/>
      <c r="N32" s="418"/>
      <c r="O32" s="419"/>
      <c r="P32" s="417" t="s">
        <v>352</v>
      </c>
      <c r="Q32" s="418"/>
      <c r="R32" s="418"/>
      <c r="S32" s="418"/>
      <c r="T32" s="418"/>
      <c r="U32" s="418"/>
      <c r="V32" s="419"/>
      <c r="W32" s="417"/>
      <c r="X32" s="418"/>
      <c r="Y32" s="418"/>
      <c r="Z32" s="418"/>
      <c r="AA32" s="418"/>
      <c r="AB32" s="419"/>
      <c r="AC32" s="417"/>
      <c r="AD32" s="418"/>
      <c r="AE32" s="418"/>
      <c r="AF32" s="418"/>
      <c r="AG32" s="418"/>
      <c r="AH32" s="419"/>
      <c r="AI32" s="417"/>
      <c r="AJ32" s="418"/>
      <c r="AK32" s="418"/>
      <c r="AL32" s="418"/>
      <c r="AM32" s="418"/>
      <c r="AN32" s="419"/>
      <c r="AO32" s="417">
        <v>10</v>
      </c>
      <c r="AP32" s="418"/>
      <c r="AQ32" s="418"/>
      <c r="AR32" s="419"/>
      <c r="AS32" s="420">
        <v>52</v>
      </c>
      <c r="AT32" s="421"/>
      <c r="AU32" s="422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</row>
    <row r="33" spans="1:64" ht="13.5" customHeight="1">
      <c r="A33" s="417" t="s">
        <v>253</v>
      </c>
      <c r="B33" s="418"/>
      <c r="C33" s="419"/>
      <c r="D33" s="417" t="s">
        <v>353</v>
      </c>
      <c r="E33" s="418"/>
      <c r="F33" s="418"/>
      <c r="G33" s="418"/>
      <c r="H33" s="418"/>
      <c r="I33" s="418"/>
      <c r="J33" s="418"/>
      <c r="K33" s="419"/>
      <c r="L33" s="417"/>
      <c r="M33" s="418"/>
      <c r="N33" s="418"/>
      <c r="O33" s="419"/>
      <c r="P33" s="417" t="s">
        <v>349</v>
      </c>
      <c r="Q33" s="418"/>
      <c r="R33" s="418"/>
      <c r="S33" s="418"/>
      <c r="T33" s="418"/>
      <c r="U33" s="418"/>
      <c r="V33" s="419"/>
      <c r="W33" s="417" t="s">
        <v>354</v>
      </c>
      <c r="X33" s="418"/>
      <c r="Y33" s="418"/>
      <c r="Z33" s="418"/>
      <c r="AA33" s="418"/>
      <c r="AB33" s="419"/>
      <c r="AC33" s="417"/>
      <c r="AD33" s="418"/>
      <c r="AE33" s="418"/>
      <c r="AF33" s="418"/>
      <c r="AG33" s="418"/>
      <c r="AH33" s="419"/>
      <c r="AI33" s="417" t="s">
        <v>349</v>
      </c>
      <c r="AJ33" s="418"/>
      <c r="AK33" s="418"/>
      <c r="AL33" s="418"/>
      <c r="AM33" s="418"/>
      <c r="AN33" s="419"/>
      <c r="AO33" s="417">
        <v>2</v>
      </c>
      <c r="AP33" s="418"/>
      <c r="AQ33" s="418"/>
      <c r="AR33" s="419"/>
      <c r="AS33" s="420">
        <v>43</v>
      </c>
      <c r="AT33" s="421"/>
      <c r="AU33" s="422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</row>
    <row r="34" spans="1:64" ht="13.5" customHeight="1">
      <c r="A34" s="417" t="s">
        <v>107</v>
      </c>
      <c r="B34" s="418"/>
      <c r="C34" s="419"/>
      <c r="D34" s="417" t="s">
        <v>356</v>
      </c>
      <c r="E34" s="418"/>
      <c r="F34" s="418"/>
      <c r="G34" s="418"/>
      <c r="H34" s="418"/>
      <c r="I34" s="418"/>
      <c r="J34" s="418"/>
      <c r="K34" s="419"/>
      <c r="L34" s="417" t="s">
        <v>349</v>
      </c>
      <c r="M34" s="418"/>
      <c r="N34" s="418"/>
      <c r="O34" s="419"/>
      <c r="P34" s="417" t="s">
        <v>355</v>
      </c>
      <c r="Q34" s="418"/>
      <c r="R34" s="418"/>
      <c r="S34" s="418"/>
      <c r="T34" s="418"/>
      <c r="U34" s="418"/>
      <c r="V34" s="419"/>
      <c r="W34" s="417" t="s">
        <v>354</v>
      </c>
      <c r="X34" s="418"/>
      <c r="Y34" s="418"/>
      <c r="Z34" s="418"/>
      <c r="AA34" s="418"/>
      <c r="AB34" s="419"/>
      <c r="AC34" s="417"/>
      <c r="AD34" s="418"/>
      <c r="AE34" s="418"/>
      <c r="AF34" s="418"/>
      <c r="AG34" s="418"/>
      <c r="AH34" s="419"/>
      <c r="AI34" s="417" t="s">
        <v>349</v>
      </c>
      <c r="AJ34" s="418"/>
      <c r="AK34" s="418"/>
      <c r="AL34" s="418"/>
      <c r="AM34" s="418"/>
      <c r="AN34" s="419"/>
      <c r="AO34" s="417">
        <v>34</v>
      </c>
      <c r="AP34" s="418"/>
      <c r="AQ34" s="418"/>
      <c r="AR34" s="419"/>
      <c r="AS34" s="420">
        <v>199</v>
      </c>
      <c r="AT34" s="421"/>
      <c r="AU34" s="422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</row>
    <row r="35" spans="1:64" ht="13.5" customHeight="1">
      <c r="A35" s="356"/>
      <c r="B35" s="356"/>
      <c r="C35" s="356"/>
      <c r="D35" s="356"/>
      <c r="E35" s="356"/>
      <c r="F35" s="356"/>
      <c r="G35" s="356"/>
      <c r="H35" s="356"/>
      <c r="I35" s="356"/>
      <c r="J35" s="356"/>
      <c r="K35" s="356"/>
      <c r="L35" s="356"/>
      <c r="M35" s="356"/>
      <c r="N35" s="356"/>
      <c r="O35" s="356"/>
      <c r="P35" s="356"/>
      <c r="Q35" s="356"/>
      <c r="R35" s="356"/>
      <c r="S35" s="356"/>
      <c r="T35" s="356"/>
      <c r="U35" s="356"/>
      <c r="V35" s="356"/>
      <c r="W35" s="356"/>
      <c r="X35" s="356"/>
      <c r="Y35" s="356"/>
      <c r="Z35" s="356"/>
      <c r="AA35" s="356"/>
      <c r="AB35" s="356"/>
      <c r="AC35" s="356"/>
      <c r="AD35" s="356"/>
      <c r="AE35" s="356"/>
      <c r="AF35" s="356"/>
      <c r="AG35" s="356"/>
      <c r="AH35" s="356"/>
      <c r="AI35" s="356"/>
      <c r="AJ35" s="356"/>
      <c r="AK35" s="356"/>
      <c r="AL35" s="356"/>
      <c r="AM35" s="356"/>
      <c r="AN35" s="356"/>
      <c r="AO35" s="356"/>
      <c r="AP35" s="356"/>
      <c r="AQ35" s="356"/>
      <c r="AR35" s="356"/>
      <c r="AS35" s="356"/>
      <c r="AT35" s="356"/>
      <c r="AU35" s="356"/>
    </row>
  </sheetData>
  <mergeCells count="323">
    <mergeCell ref="M2:AU2"/>
    <mergeCell ref="D29:K29"/>
    <mergeCell ref="L29:O29"/>
    <mergeCell ref="P29:V29"/>
    <mergeCell ref="W29:AB29"/>
    <mergeCell ref="AC29:AH29"/>
    <mergeCell ref="AI29:AN29"/>
    <mergeCell ref="AO29:AR29"/>
    <mergeCell ref="AS29:AU29"/>
    <mergeCell ref="H22:Q22"/>
    <mergeCell ref="AS22:BF22"/>
    <mergeCell ref="H24:Q24"/>
    <mergeCell ref="Z24:AP24"/>
    <mergeCell ref="AS24:BB24"/>
    <mergeCell ref="A25:BA25"/>
    <mergeCell ref="A20:F20"/>
    <mergeCell ref="H20:V20"/>
    <mergeCell ref="Z20:AF20"/>
    <mergeCell ref="AS20:BL20"/>
    <mergeCell ref="I21:V21"/>
    <mergeCell ref="AX16:AX17"/>
    <mergeCell ref="AY16:AY17"/>
    <mergeCell ref="AZ16:AZ17"/>
    <mergeCell ref="BA16:BA17"/>
    <mergeCell ref="A34:C34"/>
    <mergeCell ref="D34:K34"/>
    <mergeCell ref="L34:O34"/>
    <mergeCell ref="P34:V34"/>
    <mergeCell ref="W34:AB34"/>
    <mergeCell ref="AC34:AH34"/>
    <mergeCell ref="AI34:AN34"/>
    <mergeCell ref="AO34:AR34"/>
    <mergeCell ref="AS34:AU34"/>
    <mergeCell ref="A32:C32"/>
    <mergeCell ref="D32:K32"/>
    <mergeCell ref="L32:O32"/>
    <mergeCell ref="P32:V32"/>
    <mergeCell ref="W32:AB32"/>
    <mergeCell ref="AC32:AH32"/>
    <mergeCell ref="AI32:AN32"/>
    <mergeCell ref="AO32:AR32"/>
    <mergeCell ref="AS32:AU32"/>
    <mergeCell ref="A33:C33"/>
    <mergeCell ref="D33:K33"/>
    <mergeCell ref="L33:O33"/>
    <mergeCell ref="P33:V33"/>
    <mergeCell ref="W33:AB33"/>
    <mergeCell ref="AC33:AH33"/>
    <mergeCell ref="AI33:AN33"/>
    <mergeCell ref="AO33:AR33"/>
    <mergeCell ref="AS33:AU33"/>
    <mergeCell ref="A30:C30"/>
    <mergeCell ref="D30:K30"/>
    <mergeCell ref="L30:O30"/>
    <mergeCell ref="P30:V30"/>
    <mergeCell ref="W30:AB30"/>
    <mergeCell ref="AC30:AH30"/>
    <mergeCell ref="AI30:AN30"/>
    <mergeCell ref="AO30:AR30"/>
    <mergeCell ref="AS30:AU30"/>
    <mergeCell ref="A31:C31"/>
    <mergeCell ref="D31:K31"/>
    <mergeCell ref="L31:O31"/>
    <mergeCell ref="P31:V31"/>
    <mergeCell ref="W31:AB31"/>
    <mergeCell ref="AC31:AH31"/>
    <mergeCell ref="AI31:AN31"/>
    <mergeCell ref="AO31:AR31"/>
    <mergeCell ref="AS31:AU31"/>
    <mergeCell ref="A26:C27"/>
    <mergeCell ref="D26:K27"/>
    <mergeCell ref="L26:O27"/>
    <mergeCell ref="P26:AB26"/>
    <mergeCell ref="AC26:AH27"/>
    <mergeCell ref="AI26:AN27"/>
    <mergeCell ref="AO26:AR27"/>
    <mergeCell ref="AS26:AU27"/>
    <mergeCell ref="P27:V27"/>
    <mergeCell ref="W27:AB27"/>
    <mergeCell ref="A28:C28"/>
    <mergeCell ref="D28:K28"/>
    <mergeCell ref="L28:O28"/>
    <mergeCell ref="P28:V28"/>
    <mergeCell ref="W28:AB28"/>
    <mergeCell ref="AC28:AH28"/>
    <mergeCell ref="AI28:AN28"/>
    <mergeCell ref="AO28:AR28"/>
    <mergeCell ref="AS28:AU28"/>
    <mergeCell ref="B18:BA18"/>
    <mergeCell ref="AQ16:AQ17"/>
    <mergeCell ref="AR16:AR17"/>
    <mergeCell ref="AS16:AS17"/>
    <mergeCell ref="AT16:AT17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J16:AJ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W13:AW14"/>
    <mergeCell ref="AO13:AO14"/>
    <mergeCell ref="AP13:AP14"/>
    <mergeCell ref="AW16:AW17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U13:AU14"/>
    <mergeCell ref="AV13:AV14"/>
    <mergeCell ref="AK13:AK14"/>
    <mergeCell ref="AL13:AL14"/>
    <mergeCell ref="AM13:AM14"/>
    <mergeCell ref="AN13:AN14"/>
    <mergeCell ref="J13:J14"/>
    <mergeCell ref="K13:K14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3:W14"/>
    <mergeCell ref="X13:X14"/>
    <mergeCell ref="Y13:Y14"/>
    <mergeCell ref="Z13:Z14"/>
    <mergeCell ref="AA13:AA14"/>
    <mergeCell ref="S13:S14"/>
    <mergeCell ref="T13:T14"/>
    <mergeCell ref="U13:U14"/>
    <mergeCell ref="V13:V14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U10:AU11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L13:L14"/>
    <mergeCell ref="M13:M14"/>
    <mergeCell ref="N13:N14"/>
    <mergeCell ref="O13:O14"/>
    <mergeCell ref="P13:P14"/>
    <mergeCell ref="Q13:Q14"/>
    <mergeCell ref="R13:R14"/>
    <mergeCell ref="AV10:AV11"/>
    <mergeCell ref="AK10:AK11"/>
    <mergeCell ref="AL10:AL11"/>
    <mergeCell ref="AM10:AM11"/>
    <mergeCell ref="AN10:AN11"/>
    <mergeCell ref="AO10:AO11"/>
    <mergeCell ref="AP10:AP11"/>
    <mergeCell ref="S10:S11"/>
    <mergeCell ref="T10:T11"/>
    <mergeCell ref="U10:U11"/>
    <mergeCell ref="V10:V11"/>
    <mergeCell ref="AW7:AW8"/>
    <mergeCell ref="AW10:AW11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F7:AF8"/>
    <mergeCell ref="AG7:AG8"/>
    <mergeCell ref="AH7:AH8"/>
    <mergeCell ref="AI7:AI8"/>
    <mergeCell ref="AJ7:AJ8"/>
    <mergeCell ref="AU7:AU8"/>
    <mergeCell ref="AV7:AV8"/>
    <mergeCell ref="AK7:AK8"/>
    <mergeCell ref="AL7:AL8"/>
    <mergeCell ref="AM7:AM8"/>
    <mergeCell ref="AN7:AN8"/>
    <mergeCell ref="AO7:AO8"/>
    <mergeCell ref="AP7:AP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AA7:AA8"/>
    <mergeCell ref="AB7:AB8"/>
    <mergeCell ref="AC7:AC8"/>
    <mergeCell ref="AD7:AD8"/>
    <mergeCell ref="AE7:AE8"/>
    <mergeCell ref="S7:S8"/>
    <mergeCell ref="T7:T8"/>
    <mergeCell ref="U7:U8"/>
    <mergeCell ref="V7:V8"/>
    <mergeCell ref="W7:W8"/>
    <mergeCell ref="X7:X8"/>
    <mergeCell ref="Y7:Y8"/>
    <mergeCell ref="Z7:Z8"/>
    <mergeCell ref="AO3:AR3"/>
    <mergeCell ref="AS3:AS4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W3:W4"/>
    <mergeCell ref="X3:Z3"/>
    <mergeCell ref="AA3:AA4"/>
    <mergeCell ref="AB3:AE3"/>
    <mergeCell ref="AF3:AF4"/>
    <mergeCell ref="AG3:AI3"/>
    <mergeCell ref="AJ3:AJ4"/>
    <mergeCell ref="AK3:AN3"/>
    <mergeCell ref="A3:A5"/>
    <mergeCell ref="B3:E3"/>
    <mergeCell ref="F3:F4"/>
    <mergeCell ref="G3:I3"/>
    <mergeCell ref="J3:J4"/>
    <mergeCell ref="K3:M3"/>
    <mergeCell ref="O3:R3"/>
    <mergeCell ref="S3:S4"/>
    <mergeCell ref="T3:V3"/>
  </mergeCells>
  <pageMargins left="0" right="0" top="0.39370078740157483" bottom="0.39370078740157483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F97"/>
  <sheetViews>
    <sheetView showGridLines="0" tabSelected="1" zoomScale="90" zoomScaleNormal="90" workbookViewId="0">
      <pane xSplit="15" ySplit="11" topLeftCell="P90" activePane="bottomRight" state="frozen"/>
      <selection pane="topRight" activeCell="P1" sqref="P1"/>
      <selection pane="bottomLeft" activeCell="A12" sqref="A12"/>
      <selection pane="bottomRight" activeCell="A93" sqref="A93:O93"/>
    </sheetView>
  </sheetViews>
  <sheetFormatPr defaultColWidth="14.6640625" defaultRowHeight="13.5" customHeight="1"/>
  <cols>
    <col min="1" max="1" width="12.6640625" style="7" customWidth="1"/>
    <col min="2" max="2" width="35.83203125" style="7" customWidth="1"/>
    <col min="3" max="5" width="0" style="7" hidden="1" customWidth="1"/>
    <col min="6" max="6" width="13.83203125" style="7" customWidth="1"/>
    <col min="7" max="7" width="0" style="7" hidden="1" customWidth="1"/>
    <col min="8" max="8" width="6.83203125" style="7" customWidth="1"/>
    <col min="9" max="9" width="6.6640625" style="7" customWidth="1"/>
    <col min="10" max="10" width="6.1640625" style="7" customWidth="1"/>
    <col min="11" max="11" width="6.5" style="7" customWidth="1"/>
    <col min="12" max="12" width="5.1640625" style="7" customWidth="1"/>
    <col min="13" max="13" width="5.5" style="27" customWidth="1"/>
    <col min="14" max="14" width="5.6640625" style="27" customWidth="1"/>
    <col min="15" max="15" width="6.1640625" style="27" customWidth="1"/>
    <col min="16" max="16" width="8" style="7" customWidth="1"/>
    <col min="17" max="17" width="8.33203125" style="7" customWidth="1"/>
    <col min="18" max="18" width="7.83203125" style="7" customWidth="1"/>
    <col min="19" max="19" width="6.1640625" style="27" customWidth="1"/>
    <col min="20" max="20" width="8.5" style="7" customWidth="1"/>
    <col min="21" max="21" width="5.6640625" style="27" customWidth="1"/>
    <col min="22" max="22" width="8.83203125" style="7" customWidth="1"/>
    <col min="23" max="23" width="5.1640625" style="27" customWidth="1"/>
    <col min="24" max="24" width="9.1640625" style="7" customWidth="1"/>
    <col min="25" max="25" width="5.33203125" style="27" customWidth="1"/>
    <col min="26" max="26" width="8.6640625" style="7" customWidth="1"/>
    <col min="27" max="27" width="4.6640625" style="27" customWidth="1"/>
    <col min="28" max="28" width="8.6640625" style="7" customWidth="1"/>
    <col min="29" max="29" width="5.5" style="27" customWidth="1"/>
    <col min="30" max="30" width="9" style="7" customWidth="1"/>
    <col min="31" max="31" width="0" style="7" hidden="1" customWidth="1"/>
    <col min="32" max="16384" width="14.6640625" style="7"/>
  </cols>
  <sheetData>
    <row r="1" spans="1:32" ht="22.5" customHeight="1" thickTop="1">
      <c r="A1" s="443" t="s">
        <v>98</v>
      </c>
      <c r="B1" s="446" t="s">
        <v>100</v>
      </c>
      <c r="C1" s="449" t="s">
        <v>214</v>
      </c>
      <c r="D1" s="450"/>
      <c r="E1" s="450"/>
      <c r="F1" s="451"/>
      <c r="G1" s="161"/>
      <c r="H1" s="503" t="s">
        <v>291</v>
      </c>
      <c r="I1" s="505" t="s">
        <v>292</v>
      </c>
      <c r="J1" s="508" t="s">
        <v>293</v>
      </c>
      <c r="K1" s="450"/>
      <c r="L1" s="450"/>
      <c r="M1" s="450"/>
      <c r="N1" s="450"/>
      <c r="O1" s="450"/>
      <c r="P1" s="451"/>
      <c r="Q1" s="513" t="s">
        <v>304</v>
      </c>
      <c r="R1" s="514"/>
      <c r="S1" s="514"/>
      <c r="T1" s="514"/>
      <c r="U1" s="514"/>
      <c r="V1" s="514"/>
      <c r="W1" s="514"/>
      <c r="X1" s="514"/>
      <c r="Y1" s="514"/>
      <c r="Z1" s="514"/>
      <c r="AA1" s="514"/>
      <c r="AB1" s="514"/>
      <c r="AC1" s="514"/>
      <c r="AD1" s="514"/>
      <c r="AE1" s="515"/>
      <c r="AF1" s="138"/>
    </row>
    <row r="2" spans="1:32" ht="12.75" customHeight="1">
      <c r="A2" s="444"/>
      <c r="B2" s="447"/>
      <c r="C2" s="452"/>
      <c r="D2" s="453"/>
      <c r="E2" s="453"/>
      <c r="F2" s="454"/>
      <c r="G2" s="162"/>
      <c r="H2" s="503"/>
      <c r="I2" s="506"/>
      <c r="J2" s="509"/>
      <c r="K2" s="453"/>
      <c r="L2" s="453"/>
      <c r="M2" s="453"/>
      <c r="N2" s="453"/>
      <c r="O2" s="453"/>
      <c r="P2" s="454"/>
      <c r="Q2" s="441" t="s">
        <v>101</v>
      </c>
      <c r="R2" s="442"/>
      <c r="S2" s="235"/>
      <c r="T2" s="441" t="s">
        <v>102</v>
      </c>
      <c r="U2" s="441"/>
      <c r="V2" s="442"/>
      <c r="W2" s="235"/>
      <c r="X2" s="441" t="s">
        <v>103</v>
      </c>
      <c r="Y2" s="441"/>
      <c r="Z2" s="442"/>
      <c r="AA2" s="235"/>
      <c r="AB2" s="441" t="s">
        <v>104</v>
      </c>
      <c r="AC2" s="441"/>
      <c r="AD2" s="442"/>
      <c r="AE2" s="32" t="s">
        <v>105</v>
      </c>
      <c r="AF2" s="138"/>
    </row>
    <row r="3" spans="1:32" ht="12.75" customHeight="1">
      <c r="A3" s="444"/>
      <c r="B3" s="447"/>
      <c r="C3" s="452"/>
      <c r="D3" s="453"/>
      <c r="E3" s="453"/>
      <c r="F3" s="454"/>
      <c r="G3" s="36"/>
      <c r="H3" s="503"/>
      <c r="I3" s="506"/>
      <c r="J3" s="510"/>
      <c r="K3" s="456"/>
      <c r="L3" s="456"/>
      <c r="M3" s="456"/>
      <c r="N3" s="456"/>
      <c r="O3" s="456"/>
      <c r="P3" s="457"/>
      <c r="Q3" s="331" t="s">
        <v>108</v>
      </c>
      <c r="R3" s="205" t="s">
        <v>301</v>
      </c>
      <c r="S3" s="519" t="s">
        <v>302</v>
      </c>
      <c r="T3" s="520"/>
      <c r="U3" s="518" t="s">
        <v>303</v>
      </c>
      <c r="V3" s="442"/>
      <c r="W3" s="519" t="s">
        <v>302</v>
      </c>
      <c r="X3" s="520"/>
      <c r="Y3" s="518" t="s">
        <v>332</v>
      </c>
      <c r="Z3" s="442"/>
      <c r="AA3" s="519" t="s">
        <v>234</v>
      </c>
      <c r="AB3" s="520"/>
      <c r="AC3" s="518" t="s">
        <v>333</v>
      </c>
      <c r="AD3" s="442"/>
      <c r="AE3" s="62" t="s">
        <v>106</v>
      </c>
      <c r="AF3" s="138"/>
    </row>
    <row r="4" spans="1:32" ht="12.75" customHeight="1">
      <c r="A4" s="444"/>
      <c r="B4" s="447"/>
      <c r="C4" s="452"/>
      <c r="D4" s="453"/>
      <c r="E4" s="453"/>
      <c r="F4" s="454"/>
      <c r="G4" s="36"/>
      <c r="H4" s="503"/>
      <c r="I4" s="506"/>
      <c r="J4" s="498" t="s">
        <v>294</v>
      </c>
      <c r="K4" s="475" t="s">
        <v>295</v>
      </c>
      <c r="L4" s="475" t="s">
        <v>296</v>
      </c>
      <c r="M4" s="460" t="s">
        <v>297</v>
      </c>
      <c r="N4" s="460" t="s">
        <v>298</v>
      </c>
      <c r="O4" s="460" t="s">
        <v>299</v>
      </c>
      <c r="P4" s="486" t="s">
        <v>300</v>
      </c>
      <c r="Q4" s="491" t="s">
        <v>237</v>
      </c>
      <c r="R4" s="466" t="s">
        <v>237</v>
      </c>
      <c r="S4" s="521" t="s">
        <v>331</v>
      </c>
      <c r="T4" s="475" t="s">
        <v>237</v>
      </c>
      <c r="U4" s="483" t="s">
        <v>331</v>
      </c>
      <c r="V4" s="472" t="s">
        <v>237</v>
      </c>
      <c r="W4" s="463" t="s">
        <v>330</v>
      </c>
      <c r="X4" s="463" t="s">
        <v>237</v>
      </c>
      <c r="Y4" s="463" t="s">
        <v>330</v>
      </c>
      <c r="Z4" s="466" t="s">
        <v>237</v>
      </c>
      <c r="AA4" s="480" t="s">
        <v>331</v>
      </c>
      <c r="AB4" s="469" t="s">
        <v>237</v>
      </c>
      <c r="AC4" s="483" t="s">
        <v>331</v>
      </c>
      <c r="AD4" s="472" t="s">
        <v>237</v>
      </c>
      <c r="AE4" s="62" t="s">
        <v>109</v>
      </c>
    </row>
    <row r="5" spans="1:32" ht="16.5" customHeight="1">
      <c r="A5" s="444"/>
      <c r="B5" s="447"/>
      <c r="C5" s="452"/>
      <c r="D5" s="453"/>
      <c r="E5" s="453"/>
      <c r="F5" s="454"/>
      <c r="G5" s="36"/>
      <c r="H5" s="503"/>
      <c r="I5" s="506"/>
      <c r="J5" s="499"/>
      <c r="K5" s="503"/>
      <c r="L5" s="503"/>
      <c r="M5" s="461"/>
      <c r="N5" s="461"/>
      <c r="O5" s="461"/>
      <c r="P5" s="487"/>
      <c r="Q5" s="492"/>
      <c r="R5" s="467"/>
      <c r="S5" s="522"/>
      <c r="T5" s="476"/>
      <c r="U5" s="484"/>
      <c r="V5" s="473"/>
      <c r="W5" s="478"/>
      <c r="X5" s="464"/>
      <c r="Y5" s="478"/>
      <c r="Z5" s="467"/>
      <c r="AA5" s="481"/>
      <c r="AB5" s="470"/>
      <c r="AC5" s="484"/>
      <c r="AD5" s="473"/>
      <c r="AE5" s="458" t="s">
        <v>110</v>
      </c>
    </row>
    <row r="6" spans="1:32" ht="43.5" customHeight="1">
      <c r="A6" s="445"/>
      <c r="B6" s="448"/>
      <c r="C6" s="455"/>
      <c r="D6" s="456"/>
      <c r="E6" s="456"/>
      <c r="F6" s="457"/>
      <c r="G6" s="36"/>
      <c r="H6" s="504"/>
      <c r="I6" s="507"/>
      <c r="J6" s="500"/>
      <c r="K6" s="504"/>
      <c r="L6" s="504"/>
      <c r="M6" s="462"/>
      <c r="N6" s="462"/>
      <c r="O6" s="462"/>
      <c r="P6" s="488"/>
      <c r="Q6" s="493"/>
      <c r="R6" s="468"/>
      <c r="S6" s="523"/>
      <c r="T6" s="477"/>
      <c r="U6" s="485"/>
      <c r="V6" s="474"/>
      <c r="W6" s="479"/>
      <c r="X6" s="465"/>
      <c r="Y6" s="479"/>
      <c r="Z6" s="468"/>
      <c r="AA6" s="482"/>
      <c r="AB6" s="471"/>
      <c r="AC6" s="485"/>
      <c r="AD6" s="474"/>
      <c r="AE6" s="459"/>
    </row>
    <row r="7" spans="1:32" ht="13.5" customHeight="1">
      <c r="A7" s="8" t="s">
        <v>0</v>
      </c>
      <c r="B7" s="32" t="s">
        <v>1</v>
      </c>
      <c r="C7" s="36" t="s">
        <v>7</v>
      </c>
      <c r="D7" s="24" t="s">
        <v>9</v>
      </c>
      <c r="E7" s="24" t="s">
        <v>10</v>
      </c>
      <c r="F7" s="32">
        <v>3</v>
      </c>
      <c r="G7" s="36" t="s">
        <v>13</v>
      </c>
      <c r="H7" s="24">
        <v>4</v>
      </c>
      <c r="I7" s="24">
        <v>5</v>
      </c>
      <c r="J7" s="21">
        <v>6</v>
      </c>
      <c r="K7" s="24">
        <v>7</v>
      </c>
      <c r="L7" s="24">
        <v>8</v>
      </c>
      <c r="M7" s="164">
        <v>9</v>
      </c>
      <c r="N7" s="164">
        <v>10</v>
      </c>
      <c r="O7" s="164">
        <v>11</v>
      </c>
      <c r="P7" s="32">
        <v>12</v>
      </c>
      <c r="Q7" s="248">
        <v>13</v>
      </c>
      <c r="R7" s="207">
        <v>14</v>
      </c>
      <c r="S7" s="291">
        <v>15</v>
      </c>
      <c r="T7" s="24">
        <v>16</v>
      </c>
      <c r="U7" s="164">
        <v>17</v>
      </c>
      <c r="V7" s="32">
        <v>18</v>
      </c>
      <c r="W7" s="250">
        <v>19</v>
      </c>
      <c r="X7" s="206">
        <v>20</v>
      </c>
      <c r="Y7" s="243">
        <v>21</v>
      </c>
      <c r="Z7" s="207">
        <v>22</v>
      </c>
      <c r="AA7" s="291">
        <v>23</v>
      </c>
      <c r="AB7" s="24">
        <v>24</v>
      </c>
      <c r="AC7" s="164">
        <v>25</v>
      </c>
      <c r="AD7" s="32">
        <v>26</v>
      </c>
      <c r="AE7" s="62" t="s">
        <v>119</v>
      </c>
    </row>
    <row r="8" spans="1:32" ht="13.5" customHeight="1" thickBot="1">
      <c r="A8" s="48"/>
      <c r="B8" s="99"/>
      <c r="C8" s="70"/>
      <c r="D8" s="47"/>
      <c r="E8" s="47"/>
      <c r="F8" s="76"/>
      <c r="G8" s="70"/>
      <c r="H8" s="48"/>
      <c r="I8" s="48"/>
      <c r="J8" s="41">
        <f>Q9+R9+S9+T9+U9+V9+W9+X9+Y9+Z9+AA9+AB9+AC9+AD9+J79</f>
        <v>5940</v>
      </c>
      <c r="K8" s="48"/>
      <c r="L8" s="48"/>
      <c r="M8" s="48"/>
      <c r="N8" s="48"/>
      <c r="O8" s="48"/>
      <c r="P8" s="76"/>
      <c r="Q8" s="249">
        <f>SUM(Q9/17)</f>
        <v>36</v>
      </c>
      <c r="R8" s="311">
        <f>SUM(R9/24)</f>
        <v>36</v>
      </c>
      <c r="S8" s="524">
        <f>(S9+T9)/17</f>
        <v>36</v>
      </c>
      <c r="T8" s="525"/>
      <c r="U8" s="516">
        <f>(U9+V9)/24</f>
        <v>36</v>
      </c>
      <c r="V8" s="517"/>
      <c r="W8" s="526">
        <f>(W9+X9)/17</f>
        <v>36</v>
      </c>
      <c r="X8" s="527"/>
      <c r="Y8" s="516">
        <f>(Y9+Z9)/25</f>
        <v>36</v>
      </c>
      <c r="Z8" s="517"/>
      <c r="AA8" s="528">
        <f>(AA9+AB9)/17</f>
        <v>36</v>
      </c>
      <c r="AB8" s="527"/>
      <c r="AC8" s="516">
        <f>(AC9+AD9)/18</f>
        <v>36</v>
      </c>
      <c r="AD8" s="517"/>
      <c r="AE8" s="80" t="s">
        <v>120</v>
      </c>
      <c r="AF8" s="138"/>
    </row>
    <row r="9" spans="1:32" s="27" customFormat="1" ht="13.5" customHeight="1" thickBot="1">
      <c r="A9" s="48"/>
      <c r="B9" s="99"/>
      <c r="C9" s="71"/>
      <c r="D9" s="9"/>
      <c r="E9" s="9"/>
      <c r="F9" s="76"/>
      <c r="G9" s="71"/>
      <c r="H9" s="42">
        <f t="shared" ref="H9:AD9" si="0">H10+H28+H35+H38+H78+H79</f>
        <v>5940</v>
      </c>
      <c r="I9" s="42">
        <f t="shared" si="0"/>
        <v>234</v>
      </c>
      <c r="J9" s="42">
        <f t="shared" si="0"/>
        <v>5706</v>
      </c>
      <c r="K9" s="42">
        <f t="shared" si="0"/>
        <v>2234</v>
      </c>
      <c r="L9" s="42">
        <f t="shared" si="0"/>
        <v>1870</v>
      </c>
      <c r="M9" s="42">
        <f t="shared" si="0"/>
        <v>90</v>
      </c>
      <c r="N9" s="42">
        <f t="shared" si="0"/>
        <v>0</v>
      </c>
      <c r="O9" s="42">
        <f t="shared" si="0"/>
        <v>118</v>
      </c>
      <c r="P9" s="346">
        <f t="shared" si="0"/>
        <v>152</v>
      </c>
      <c r="Q9" s="332">
        <f t="shared" si="0"/>
        <v>612</v>
      </c>
      <c r="R9" s="334">
        <f t="shared" si="0"/>
        <v>864</v>
      </c>
      <c r="S9" s="332">
        <f t="shared" si="0"/>
        <v>38</v>
      </c>
      <c r="T9" s="42">
        <f t="shared" si="0"/>
        <v>574</v>
      </c>
      <c r="U9" s="42">
        <f t="shared" si="0"/>
        <v>40</v>
      </c>
      <c r="V9" s="334">
        <f t="shared" si="0"/>
        <v>824</v>
      </c>
      <c r="W9" s="332">
        <f t="shared" si="0"/>
        <v>52</v>
      </c>
      <c r="X9" s="42">
        <f t="shared" si="0"/>
        <v>560</v>
      </c>
      <c r="Y9" s="42">
        <f t="shared" si="0"/>
        <v>38</v>
      </c>
      <c r="Z9" s="334">
        <f t="shared" si="0"/>
        <v>862</v>
      </c>
      <c r="AA9" s="332">
        <f t="shared" si="0"/>
        <v>42</v>
      </c>
      <c r="AB9" s="42">
        <f t="shared" si="0"/>
        <v>570</v>
      </c>
      <c r="AC9" s="42">
        <f t="shared" si="0"/>
        <v>24</v>
      </c>
      <c r="AD9" s="42">
        <f t="shared" si="0"/>
        <v>624</v>
      </c>
      <c r="AE9" s="46"/>
      <c r="AF9" s="138"/>
    </row>
    <row r="10" spans="1:32" ht="13.5" customHeight="1" thickBot="1">
      <c r="A10" s="67" t="s">
        <v>268</v>
      </c>
      <c r="B10" s="224" t="s">
        <v>121</v>
      </c>
      <c r="C10" s="38"/>
      <c r="D10" s="17"/>
      <c r="E10" s="17"/>
      <c r="F10" s="77"/>
      <c r="G10" s="38"/>
      <c r="H10" s="42">
        <f>H11+H20+H26</f>
        <v>1476</v>
      </c>
      <c r="I10" s="42">
        <f t="shared" ref="I10:AD10" si="1">I11+I20+I26</f>
        <v>0</v>
      </c>
      <c r="J10" s="42">
        <f t="shared" si="1"/>
        <v>1476</v>
      </c>
      <c r="K10" s="42">
        <f t="shared" si="1"/>
        <v>806</v>
      </c>
      <c r="L10" s="42">
        <f t="shared" si="1"/>
        <v>576</v>
      </c>
      <c r="M10" s="42">
        <f t="shared" si="1"/>
        <v>0</v>
      </c>
      <c r="N10" s="42">
        <f t="shared" si="1"/>
        <v>0</v>
      </c>
      <c r="O10" s="42">
        <f t="shared" si="1"/>
        <v>54</v>
      </c>
      <c r="P10" s="334">
        <f t="shared" si="1"/>
        <v>40</v>
      </c>
      <c r="Q10" s="332">
        <f t="shared" si="1"/>
        <v>612</v>
      </c>
      <c r="R10" s="334">
        <f t="shared" si="1"/>
        <v>864</v>
      </c>
      <c r="S10" s="332">
        <f t="shared" si="1"/>
        <v>0</v>
      </c>
      <c r="T10" s="42">
        <f t="shared" si="1"/>
        <v>0</v>
      </c>
      <c r="U10" s="42">
        <f t="shared" si="1"/>
        <v>0</v>
      </c>
      <c r="V10" s="334">
        <f t="shared" si="1"/>
        <v>0</v>
      </c>
      <c r="W10" s="332">
        <f t="shared" si="1"/>
        <v>0</v>
      </c>
      <c r="X10" s="42">
        <f t="shared" si="1"/>
        <v>0</v>
      </c>
      <c r="Y10" s="42">
        <f t="shared" si="1"/>
        <v>0</v>
      </c>
      <c r="Z10" s="334">
        <f t="shared" si="1"/>
        <v>0</v>
      </c>
      <c r="AA10" s="332">
        <f t="shared" si="1"/>
        <v>0</v>
      </c>
      <c r="AB10" s="42">
        <f t="shared" si="1"/>
        <v>0</v>
      </c>
      <c r="AC10" s="42">
        <f t="shared" si="1"/>
        <v>0</v>
      </c>
      <c r="AD10" s="42">
        <f t="shared" si="1"/>
        <v>0</v>
      </c>
      <c r="AE10" s="81"/>
      <c r="AF10" s="138"/>
    </row>
    <row r="11" spans="1:32" ht="27" customHeight="1" thickBot="1">
      <c r="A11" s="174" t="s">
        <v>269</v>
      </c>
      <c r="B11" s="226" t="s">
        <v>270</v>
      </c>
      <c r="C11" s="170"/>
      <c r="D11" s="57"/>
      <c r="E11" s="171"/>
      <c r="F11" s="292"/>
      <c r="G11" s="72"/>
      <c r="H11" s="64">
        <f>H12+H13+H14+H15+H16+H17+H18+H19</f>
        <v>950</v>
      </c>
      <c r="I11" s="64">
        <f t="shared" ref="I11:AD11" si="2">I12+I13+I14+I15+I16+I17+I18+I19</f>
        <v>0</v>
      </c>
      <c r="J11" s="64">
        <f t="shared" si="2"/>
        <v>950</v>
      </c>
      <c r="K11" s="64">
        <f t="shared" si="2"/>
        <v>508</v>
      </c>
      <c r="L11" s="64">
        <f t="shared" si="2"/>
        <v>386</v>
      </c>
      <c r="M11" s="64">
        <f t="shared" si="2"/>
        <v>0</v>
      </c>
      <c r="N11" s="64">
        <f t="shared" si="2"/>
        <v>0</v>
      </c>
      <c r="O11" s="64">
        <f t="shared" si="2"/>
        <v>34</v>
      </c>
      <c r="P11" s="335">
        <f t="shared" si="2"/>
        <v>22</v>
      </c>
      <c r="Q11" s="333">
        <f t="shared" si="2"/>
        <v>394</v>
      </c>
      <c r="R11" s="335">
        <f t="shared" si="2"/>
        <v>556</v>
      </c>
      <c r="S11" s="333">
        <f t="shared" si="2"/>
        <v>0</v>
      </c>
      <c r="T11" s="64">
        <f t="shared" si="2"/>
        <v>0</v>
      </c>
      <c r="U11" s="64">
        <f t="shared" si="2"/>
        <v>0</v>
      </c>
      <c r="V11" s="335">
        <f t="shared" si="2"/>
        <v>0</v>
      </c>
      <c r="W11" s="333">
        <f t="shared" si="2"/>
        <v>0</v>
      </c>
      <c r="X11" s="64">
        <f t="shared" si="2"/>
        <v>0</v>
      </c>
      <c r="Y11" s="64">
        <f t="shared" si="2"/>
        <v>0</v>
      </c>
      <c r="Z11" s="335">
        <f t="shared" si="2"/>
        <v>0</v>
      </c>
      <c r="AA11" s="333">
        <f t="shared" si="2"/>
        <v>0</v>
      </c>
      <c r="AB11" s="64">
        <f t="shared" si="2"/>
        <v>0</v>
      </c>
      <c r="AC11" s="64">
        <f t="shared" si="2"/>
        <v>0</v>
      </c>
      <c r="AD11" s="64">
        <f t="shared" si="2"/>
        <v>0</v>
      </c>
      <c r="AE11" s="83"/>
      <c r="AF11" s="138"/>
    </row>
    <row r="12" spans="1:32" ht="13.5" customHeight="1">
      <c r="A12" s="175" t="s">
        <v>271</v>
      </c>
      <c r="B12" s="225" t="s">
        <v>122</v>
      </c>
      <c r="C12" s="74"/>
      <c r="D12" s="57"/>
      <c r="E12" s="57"/>
      <c r="F12" s="63" t="s">
        <v>341</v>
      </c>
      <c r="G12" s="72"/>
      <c r="H12" s="190">
        <v>98</v>
      </c>
      <c r="I12" s="191">
        <f>H12-J12</f>
        <v>0</v>
      </c>
      <c r="J12" s="192">
        <f>K12+L12+M12+N12+O12+P12</f>
        <v>98</v>
      </c>
      <c r="K12" s="191">
        <v>78</v>
      </c>
      <c r="L12" s="191"/>
      <c r="M12" s="191"/>
      <c r="N12" s="193"/>
      <c r="O12" s="193">
        <v>14</v>
      </c>
      <c r="P12" s="194">
        <v>6</v>
      </c>
      <c r="Q12" s="201">
        <v>34</v>
      </c>
      <c r="R12" s="203">
        <v>64</v>
      </c>
      <c r="S12" s="268"/>
      <c r="T12" s="267"/>
      <c r="U12" s="262"/>
      <c r="V12" s="73"/>
      <c r="W12" s="250"/>
      <c r="X12" s="43"/>
      <c r="Y12" s="276"/>
      <c r="Z12" s="312"/>
      <c r="AA12" s="267"/>
      <c r="AB12" s="267"/>
      <c r="AC12" s="262"/>
      <c r="AD12" s="73"/>
      <c r="AE12" s="83"/>
      <c r="AF12" s="339">
        <f>Q12+R12+T12+V12+X12+ Z12         +AB12+AD12</f>
        <v>98</v>
      </c>
    </row>
    <row r="13" spans="1:32" ht="13.5" customHeight="1">
      <c r="A13" s="175" t="s">
        <v>272</v>
      </c>
      <c r="B13" s="176" t="s">
        <v>123</v>
      </c>
      <c r="C13" s="74"/>
      <c r="D13" s="57"/>
      <c r="E13" s="57"/>
      <c r="F13" s="63" t="s">
        <v>342</v>
      </c>
      <c r="G13" s="72"/>
      <c r="H13" s="190">
        <v>118</v>
      </c>
      <c r="I13" s="191">
        <f t="shared" ref="I13:I19" si="3">H13-J13</f>
        <v>0</v>
      </c>
      <c r="J13" s="192">
        <f t="shared" ref="J13:J19" si="4">K13+L13+M13+N13+O13+P13</f>
        <v>118</v>
      </c>
      <c r="K13" s="191">
        <v>116</v>
      </c>
      <c r="L13" s="195"/>
      <c r="M13" s="191"/>
      <c r="N13" s="193"/>
      <c r="O13" s="193"/>
      <c r="P13" s="194">
        <v>2</v>
      </c>
      <c r="Q13" s="201">
        <v>68</v>
      </c>
      <c r="R13" s="202">
        <v>50</v>
      </c>
      <c r="S13" s="268"/>
      <c r="T13" s="267"/>
      <c r="U13" s="262"/>
      <c r="V13" s="73"/>
      <c r="W13" s="250"/>
      <c r="X13" s="43"/>
      <c r="Y13" s="276"/>
      <c r="Z13" s="312"/>
      <c r="AA13" s="267"/>
      <c r="AB13" s="267"/>
      <c r="AC13" s="262"/>
      <c r="AD13" s="73"/>
      <c r="AE13" s="83"/>
      <c r="AF13" s="339">
        <f t="shared" ref="AF13:AF78" si="5">Q13+R13+T13+V13+X13+ Z13         +AB13+AD13</f>
        <v>118</v>
      </c>
    </row>
    <row r="14" spans="1:32" ht="13.5" customHeight="1">
      <c r="A14" s="175" t="s">
        <v>273</v>
      </c>
      <c r="B14" s="176" t="s">
        <v>8</v>
      </c>
      <c r="C14" s="74"/>
      <c r="D14" s="57"/>
      <c r="E14" s="57"/>
      <c r="F14" s="63" t="s">
        <v>342</v>
      </c>
      <c r="G14" s="72"/>
      <c r="H14" s="190">
        <v>116</v>
      </c>
      <c r="I14" s="191">
        <f t="shared" si="3"/>
        <v>0</v>
      </c>
      <c r="J14" s="192">
        <f t="shared" si="4"/>
        <v>116</v>
      </c>
      <c r="K14" s="191"/>
      <c r="L14" s="191">
        <v>114</v>
      </c>
      <c r="M14" s="191"/>
      <c r="N14" s="193"/>
      <c r="O14" s="193"/>
      <c r="P14" s="194">
        <v>2</v>
      </c>
      <c r="Q14" s="201">
        <v>52</v>
      </c>
      <c r="R14" s="202">
        <v>64</v>
      </c>
      <c r="S14" s="268"/>
      <c r="T14" s="267"/>
      <c r="U14" s="262"/>
      <c r="V14" s="73"/>
      <c r="W14" s="250"/>
      <c r="X14" s="43"/>
      <c r="Y14" s="276"/>
      <c r="Z14" s="312"/>
      <c r="AA14" s="267"/>
      <c r="AB14" s="267"/>
      <c r="AC14" s="262"/>
      <c r="AD14" s="73"/>
      <c r="AE14" s="83"/>
      <c r="AF14" s="339">
        <f t="shared" si="5"/>
        <v>116</v>
      </c>
    </row>
    <row r="15" spans="1:32" ht="15.75" customHeight="1">
      <c r="A15" s="177" t="s">
        <v>274</v>
      </c>
      <c r="B15" s="176" t="s">
        <v>2</v>
      </c>
      <c r="C15" s="74"/>
      <c r="D15" s="57"/>
      <c r="E15" s="57"/>
      <c r="F15" s="63" t="s">
        <v>341</v>
      </c>
      <c r="G15" s="72"/>
      <c r="H15" s="190">
        <v>280</v>
      </c>
      <c r="I15" s="191">
        <f t="shared" si="3"/>
        <v>0</v>
      </c>
      <c r="J15" s="192">
        <f t="shared" si="4"/>
        <v>280</v>
      </c>
      <c r="K15" s="191">
        <v>128</v>
      </c>
      <c r="L15" s="191">
        <v>128</v>
      </c>
      <c r="M15" s="191"/>
      <c r="N15" s="193"/>
      <c r="O15" s="193">
        <v>20</v>
      </c>
      <c r="P15" s="194">
        <v>4</v>
      </c>
      <c r="Q15" s="201">
        <v>102</v>
      </c>
      <c r="R15" s="202">
        <v>178</v>
      </c>
      <c r="S15" s="268"/>
      <c r="T15" s="267"/>
      <c r="U15" s="262"/>
      <c r="V15" s="73"/>
      <c r="W15" s="250"/>
      <c r="X15" s="43"/>
      <c r="Y15" s="276"/>
      <c r="Z15" s="312"/>
      <c r="AA15" s="267"/>
      <c r="AB15" s="267"/>
      <c r="AC15" s="262"/>
      <c r="AD15" s="73"/>
      <c r="AE15" s="83"/>
      <c r="AF15" s="314">
        <f t="shared" si="5"/>
        <v>280</v>
      </c>
    </row>
    <row r="16" spans="1:32" ht="13.5" customHeight="1">
      <c r="A16" s="175" t="s">
        <v>275</v>
      </c>
      <c r="B16" s="176" t="s">
        <v>26</v>
      </c>
      <c r="C16" s="74"/>
      <c r="D16" s="57"/>
      <c r="E16" s="57"/>
      <c r="F16" s="63" t="s">
        <v>342</v>
      </c>
      <c r="G16" s="72"/>
      <c r="H16" s="190">
        <v>116</v>
      </c>
      <c r="I16" s="191">
        <f t="shared" si="3"/>
        <v>0</v>
      </c>
      <c r="J16" s="192">
        <f t="shared" si="4"/>
        <v>116</v>
      </c>
      <c r="K16" s="191">
        <v>114</v>
      </c>
      <c r="L16" s="191"/>
      <c r="M16" s="191"/>
      <c r="N16" s="193"/>
      <c r="O16" s="193"/>
      <c r="P16" s="194">
        <v>2</v>
      </c>
      <c r="Q16" s="201">
        <v>52</v>
      </c>
      <c r="R16" s="202">
        <v>64</v>
      </c>
      <c r="S16" s="268"/>
      <c r="T16" s="267"/>
      <c r="U16" s="262"/>
      <c r="V16" s="73"/>
      <c r="W16" s="250"/>
      <c r="X16" s="43"/>
      <c r="Y16" s="276"/>
      <c r="Z16" s="312"/>
      <c r="AA16" s="267"/>
      <c r="AB16" s="267"/>
      <c r="AC16" s="262"/>
      <c r="AD16" s="73"/>
      <c r="AE16" s="83"/>
      <c r="AF16" s="314">
        <f t="shared" si="5"/>
        <v>116</v>
      </c>
    </row>
    <row r="17" spans="1:32" ht="15" customHeight="1">
      <c r="A17" s="175" t="s">
        <v>276</v>
      </c>
      <c r="B17" s="176" t="s">
        <v>22</v>
      </c>
      <c r="C17" s="74"/>
      <c r="D17" s="57"/>
      <c r="E17" s="57"/>
      <c r="F17" s="63" t="s">
        <v>342</v>
      </c>
      <c r="G17" s="72"/>
      <c r="H17" s="190">
        <v>116</v>
      </c>
      <c r="I17" s="191">
        <f t="shared" si="3"/>
        <v>0</v>
      </c>
      <c r="J17" s="192">
        <f t="shared" si="4"/>
        <v>116</v>
      </c>
      <c r="K17" s="191"/>
      <c r="L17" s="191">
        <v>114</v>
      </c>
      <c r="M17" s="191"/>
      <c r="N17" s="193"/>
      <c r="O17" s="193"/>
      <c r="P17" s="194">
        <v>2</v>
      </c>
      <c r="Q17" s="201">
        <v>52</v>
      </c>
      <c r="R17" s="202">
        <v>64</v>
      </c>
      <c r="S17" s="268"/>
      <c r="T17" s="267"/>
      <c r="U17" s="262"/>
      <c r="V17" s="73"/>
      <c r="W17" s="250"/>
      <c r="X17" s="43"/>
      <c r="Y17" s="276"/>
      <c r="Z17" s="312"/>
      <c r="AA17" s="267"/>
      <c r="AB17" s="267"/>
      <c r="AC17" s="262"/>
      <c r="AD17" s="183"/>
      <c r="AE17" s="83"/>
      <c r="AF17" s="314">
        <f t="shared" si="5"/>
        <v>116</v>
      </c>
    </row>
    <row r="18" spans="1:32" ht="13.5" customHeight="1">
      <c r="A18" s="175" t="s">
        <v>277</v>
      </c>
      <c r="B18" s="176" t="s">
        <v>124</v>
      </c>
      <c r="C18" s="74"/>
      <c r="D18" s="57"/>
      <c r="E18" s="57"/>
      <c r="F18" s="63" t="s">
        <v>342</v>
      </c>
      <c r="G18" s="72"/>
      <c r="H18" s="190">
        <v>70</v>
      </c>
      <c r="I18" s="191">
        <f t="shared" si="3"/>
        <v>0</v>
      </c>
      <c r="J18" s="192">
        <f t="shared" si="4"/>
        <v>70</v>
      </c>
      <c r="K18" s="195">
        <v>38</v>
      </c>
      <c r="L18" s="195">
        <v>30</v>
      </c>
      <c r="M18" s="191"/>
      <c r="N18" s="193"/>
      <c r="O18" s="193"/>
      <c r="P18" s="194">
        <v>2</v>
      </c>
      <c r="Q18" s="201">
        <v>34</v>
      </c>
      <c r="R18" s="202">
        <v>36</v>
      </c>
      <c r="S18" s="268"/>
      <c r="T18" s="267"/>
      <c r="U18" s="262"/>
      <c r="V18" s="73"/>
      <c r="W18" s="250"/>
      <c r="X18" s="43"/>
      <c r="Y18" s="276"/>
      <c r="Z18" s="312"/>
      <c r="AA18" s="267"/>
      <c r="AB18" s="267"/>
      <c r="AC18" s="262"/>
      <c r="AD18" s="73"/>
      <c r="AE18" s="83"/>
      <c r="AF18" s="314">
        <f t="shared" si="5"/>
        <v>70</v>
      </c>
    </row>
    <row r="19" spans="1:32" ht="13.5" customHeight="1">
      <c r="A19" s="175" t="s">
        <v>278</v>
      </c>
      <c r="B19" s="176" t="s">
        <v>263</v>
      </c>
      <c r="C19" s="74"/>
      <c r="D19" s="57"/>
      <c r="E19" s="57"/>
      <c r="F19" s="63" t="s">
        <v>290</v>
      </c>
      <c r="G19" s="72"/>
      <c r="H19" s="190">
        <v>36</v>
      </c>
      <c r="I19" s="191">
        <f t="shared" si="3"/>
        <v>0</v>
      </c>
      <c r="J19" s="192">
        <f t="shared" si="4"/>
        <v>36</v>
      </c>
      <c r="K19" s="195">
        <v>34</v>
      </c>
      <c r="L19" s="195"/>
      <c r="M19" s="191"/>
      <c r="N19" s="193"/>
      <c r="O19" s="193"/>
      <c r="P19" s="194">
        <v>2</v>
      </c>
      <c r="Q19" s="201"/>
      <c r="R19" s="202">
        <v>36</v>
      </c>
      <c r="S19" s="268"/>
      <c r="T19" s="267"/>
      <c r="U19" s="262"/>
      <c r="V19" s="73"/>
      <c r="W19" s="250"/>
      <c r="X19" s="43"/>
      <c r="Y19" s="276"/>
      <c r="Z19" s="312"/>
      <c r="AA19" s="267"/>
      <c r="AB19" s="267"/>
      <c r="AC19" s="262"/>
      <c r="AD19" s="73"/>
      <c r="AE19" s="83"/>
      <c r="AF19" s="314">
        <f t="shared" si="5"/>
        <v>36</v>
      </c>
    </row>
    <row r="20" spans="1:32" s="27" customFormat="1" ht="35.25" customHeight="1" thickBot="1">
      <c r="A20" s="184" t="s">
        <v>269</v>
      </c>
      <c r="B20" s="178" t="s">
        <v>279</v>
      </c>
      <c r="C20" s="75"/>
      <c r="D20" s="29"/>
      <c r="E20" s="29"/>
      <c r="F20" s="63"/>
      <c r="G20" s="155"/>
      <c r="H20" s="200">
        <f>H21+H22+H23+H24+H25</f>
        <v>484</v>
      </c>
      <c r="I20" s="200">
        <f t="shared" ref="I20:AD20" si="6">I21+I22+I23+I24+I25</f>
        <v>0</v>
      </c>
      <c r="J20" s="200">
        <f t="shared" si="6"/>
        <v>484</v>
      </c>
      <c r="K20" s="200">
        <f t="shared" si="6"/>
        <v>288</v>
      </c>
      <c r="L20" s="200">
        <f t="shared" si="6"/>
        <v>160</v>
      </c>
      <c r="M20" s="200">
        <f t="shared" si="6"/>
        <v>0</v>
      </c>
      <c r="N20" s="200">
        <f t="shared" si="6"/>
        <v>0</v>
      </c>
      <c r="O20" s="200">
        <f t="shared" si="6"/>
        <v>20</v>
      </c>
      <c r="P20" s="337">
        <f t="shared" si="6"/>
        <v>16</v>
      </c>
      <c r="Q20" s="336">
        <f t="shared" si="6"/>
        <v>202</v>
      </c>
      <c r="R20" s="337">
        <f t="shared" si="6"/>
        <v>282</v>
      </c>
      <c r="S20" s="336">
        <f t="shared" si="6"/>
        <v>0</v>
      </c>
      <c r="T20" s="200">
        <f t="shared" si="6"/>
        <v>0</v>
      </c>
      <c r="U20" s="200">
        <f t="shared" si="6"/>
        <v>0</v>
      </c>
      <c r="V20" s="338">
        <f t="shared" si="6"/>
        <v>0</v>
      </c>
      <c r="W20" s="336">
        <f t="shared" si="6"/>
        <v>0</v>
      </c>
      <c r="X20" s="200">
        <f t="shared" si="6"/>
        <v>0</v>
      </c>
      <c r="Y20" s="200">
        <f t="shared" si="6"/>
        <v>0</v>
      </c>
      <c r="Z20" s="338">
        <f t="shared" si="6"/>
        <v>0</v>
      </c>
      <c r="AA20" s="336">
        <f t="shared" si="6"/>
        <v>0</v>
      </c>
      <c r="AB20" s="200">
        <f t="shared" si="6"/>
        <v>0</v>
      </c>
      <c r="AC20" s="200">
        <f t="shared" si="6"/>
        <v>0</v>
      </c>
      <c r="AD20" s="338">
        <f t="shared" si="6"/>
        <v>0</v>
      </c>
      <c r="AE20" s="50"/>
      <c r="AF20" s="314">
        <f t="shared" si="5"/>
        <v>484</v>
      </c>
    </row>
    <row r="21" spans="1:32" ht="13.5" customHeight="1" thickBot="1">
      <c r="A21" s="177" t="s">
        <v>280</v>
      </c>
      <c r="B21" s="176" t="s">
        <v>281</v>
      </c>
      <c r="C21" s="39"/>
      <c r="D21" s="163"/>
      <c r="E21" s="163"/>
      <c r="F21" s="63" t="s">
        <v>342</v>
      </c>
      <c r="G21" s="185"/>
      <c r="H21" s="190">
        <v>100</v>
      </c>
      <c r="I21" s="191">
        <f>H21-J21</f>
        <v>0</v>
      </c>
      <c r="J21" s="192">
        <f t="shared" ref="J21:J25" si="7">K21+L21+M21+N21+O21+P21</f>
        <v>100</v>
      </c>
      <c r="K21" s="191"/>
      <c r="L21" s="191">
        <v>98</v>
      </c>
      <c r="M21" s="191"/>
      <c r="N21" s="193"/>
      <c r="O21" s="193"/>
      <c r="P21" s="194">
        <v>2</v>
      </c>
      <c r="Q21" s="201">
        <v>52</v>
      </c>
      <c r="R21" s="203">
        <v>48</v>
      </c>
      <c r="S21" s="268"/>
      <c r="T21" s="267"/>
      <c r="U21" s="262"/>
      <c r="V21" s="73"/>
      <c r="W21" s="250"/>
      <c r="X21" s="250"/>
      <c r="Y21" s="276"/>
      <c r="Z21" s="312"/>
      <c r="AA21" s="267"/>
      <c r="AB21" s="267"/>
      <c r="AC21" s="262"/>
      <c r="AD21" s="73"/>
      <c r="AE21" s="82"/>
      <c r="AF21" s="314">
        <f t="shared" si="5"/>
        <v>100</v>
      </c>
    </row>
    <row r="22" spans="1:32" ht="13.5" customHeight="1" thickBot="1">
      <c r="A22" s="177" t="s">
        <v>282</v>
      </c>
      <c r="B22" s="176" t="s">
        <v>4</v>
      </c>
      <c r="C22" s="179"/>
      <c r="D22" s="180"/>
      <c r="E22" s="181"/>
      <c r="F22" s="63" t="s">
        <v>341</v>
      </c>
      <c r="G22" s="182"/>
      <c r="H22" s="190">
        <v>162</v>
      </c>
      <c r="I22" s="196">
        <f>H22-J22</f>
        <v>0</v>
      </c>
      <c r="J22" s="192">
        <f t="shared" si="7"/>
        <v>162</v>
      </c>
      <c r="K22" s="197">
        <v>100</v>
      </c>
      <c r="L22" s="197">
        <v>34</v>
      </c>
      <c r="M22" s="198"/>
      <c r="N22" s="199"/>
      <c r="O22" s="199">
        <v>20</v>
      </c>
      <c r="P22" s="194">
        <v>8</v>
      </c>
      <c r="Q22" s="204">
        <v>64</v>
      </c>
      <c r="R22" s="203">
        <v>98</v>
      </c>
      <c r="S22" s="271"/>
      <c r="T22" s="269"/>
      <c r="U22" s="263"/>
      <c r="V22" s="183"/>
      <c r="W22" s="285"/>
      <c r="X22" s="285"/>
      <c r="Y22" s="277"/>
      <c r="Z22" s="313"/>
      <c r="AA22" s="269"/>
      <c r="AB22" s="269"/>
      <c r="AC22" s="263"/>
      <c r="AD22" s="183"/>
      <c r="AE22" s="83"/>
      <c r="AF22" s="314">
        <f t="shared" si="5"/>
        <v>162</v>
      </c>
    </row>
    <row r="23" spans="1:32" ht="13.5" customHeight="1" thickTop="1">
      <c r="A23" s="175" t="s">
        <v>283</v>
      </c>
      <c r="B23" s="176" t="s">
        <v>125</v>
      </c>
      <c r="C23" s="97"/>
      <c r="D23" s="97"/>
      <c r="E23" s="98"/>
      <c r="F23" s="63" t="s">
        <v>342</v>
      </c>
      <c r="G23" s="72"/>
      <c r="H23" s="190">
        <v>78</v>
      </c>
      <c r="I23" s="196">
        <f>H23-J23</f>
        <v>0</v>
      </c>
      <c r="J23" s="192">
        <f t="shared" si="7"/>
        <v>78</v>
      </c>
      <c r="K23" s="195">
        <v>48</v>
      </c>
      <c r="L23" s="195">
        <v>28</v>
      </c>
      <c r="M23" s="191"/>
      <c r="N23" s="193"/>
      <c r="O23" s="193"/>
      <c r="P23" s="194">
        <v>2</v>
      </c>
      <c r="Q23" s="201">
        <v>34</v>
      </c>
      <c r="R23" s="203">
        <v>44</v>
      </c>
      <c r="S23" s="268"/>
      <c r="T23" s="267"/>
      <c r="U23" s="262"/>
      <c r="V23" s="73"/>
      <c r="W23" s="250"/>
      <c r="X23" s="250"/>
      <c r="Y23" s="276"/>
      <c r="Z23" s="312"/>
      <c r="AA23" s="267"/>
      <c r="AB23" s="267"/>
      <c r="AC23" s="262"/>
      <c r="AD23" s="73"/>
      <c r="AE23" s="83"/>
      <c r="AF23" s="314">
        <f t="shared" si="5"/>
        <v>78</v>
      </c>
    </row>
    <row r="24" spans="1:32" s="27" customFormat="1" ht="13.5" customHeight="1">
      <c r="A24" s="175" t="s">
        <v>284</v>
      </c>
      <c r="B24" s="176" t="s">
        <v>285</v>
      </c>
      <c r="C24" s="97"/>
      <c r="D24" s="97"/>
      <c r="E24" s="98"/>
      <c r="F24" s="63" t="s">
        <v>342</v>
      </c>
      <c r="G24" s="72"/>
      <c r="H24" s="190">
        <v>108</v>
      </c>
      <c r="I24" s="196">
        <f t="shared" ref="I24:I25" si="8">H24-J24</f>
        <v>0</v>
      </c>
      <c r="J24" s="192">
        <f t="shared" si="7"/>
        <v>108</v>
      </c>
      <c r="K24" s="195">
        <v>106</v>
      </c>
      <c r="L24" s="195"/>
      <c r="M24" s="191"/>
      <c r="N24" s="193"/>
      <c r="O24" s="193"/>
      <c r="P24" s="194">
        <v>2</v>
      </c>
      <c r="Q24" s="201">
        <v>52</v>
      </c>
      <c r="R24" s="203">
        <v>56</v>
      </c>
      <c r="S24" s="268"/>
      <c r="T24" s="267"/>
      <c r="U24" s="262"/>
      <c r="V24" s="73"/>
      <c r="W24" s="286"/>
      <c r="X24" s="250"/>
      <c r="Y24" s="276"/>
      <c r="Z24" s="312"/>
      <c r="AA24" s="283"/>
      <c r="AB24" s="283"/>
      <c r="AC24" s="278"/>
      <c r="AD24" s="73"/>
      <c r="AE24" s="166"/>
      <c r="AF24" s="314">
        <f t="shared" si="5"/>
        <v>108</v>
      </c>
    </row>
    <row r="25" spans="1:32" s="27" customFormat="1" ht="13.5" customHeight="1">
      <c r="A25" s="175" t="s">
        <v>286</v>
      </c>
      <c r="B25" s="176" t="s">
        <v>126</v>
      </c>
      <c r="C25" s="97"/>
      <c r="D25" s="97"/>
      <c r="E25" s="98"/>
      <c r="F25" s="63" t="s">
        <v>290</v>
      </c>
      <c r="G25" s="72"/>
      <c r="H25" s="190">
        <v>36</v>
      </c>
      <c r="I25" s="196">
        <f t="shared" si="8"/>
        <v>0</v>
      </c>
      <c r="J25" s="192">
        <f t="shared" si="7"/>
        <v>36</v>
      </c>
      <c r="K25" s="195">
        <v>34</v>
      </c>
      <c r="L25" s="195"/>
      <c r="M25" s="191"/>
      <c r="N25" s="193"/>
      <c r="O25" s="193"/>
      <c r="P25" s="194">
        <v>2</v>
      </c>
      <c r="Q25" s="201"/>
      <c r="R25" s="203">
        <v>36</v>
      </c>
      <c r="S25" s="268"/>
      <c r="T25" s="267"/>
      <c r="U25" s="262"/>
      <c r="V25" s="73"/>
      <c r="W25" s="286"/>
      <c r="X25" s="250"/>
      <c r="Y25" s="276"/>
      <c r="Z25" s="312"/>
      <c r="AA25" s="283"/>
      <c r="AB25" s="283"/>
      <c r="AC25" s="278"/>
      <c r="AD25" s="73"/>
      <c r="AE25" s="166"/>
      <c r="AF25" s="314">
        <f t="shared" si="5"/>
        <v>36</v>
      </c>
    </row>
    <row r="26" spans="1:32" s="27" customFormat="1" ht="13.5" customHeight="1">
      <c r="A26" s="175"/>
      <c r="B26" s="186" t="s">
        <v>287</v>
      </c>
      <c r="C26" s="97"/>
      <c r="D26" s="97"/>
      <c r="E26" s="98"/>
      <c r="F26" s="63"/>
      <c r="G26" s="72"/>
      <c r="H26" s="64">
        <f>H27</f>
        <v>42</v>
      </c>
      <c r="I26" s="64">
        <f t="shared" ref="I26:AD26" si="9">I27</f>
        <v>0</v>
      </c>
      <c r="J26" s="64">
        <f t="shared" si="9"/>
        <v>42</v>
      </c>
      <c r="K26" s="64">
        <f t="shared" si="9"/>
        <v>10</v>
      </c>
      <c r="L26" s="64">
        <f t="shared" si="9"/>
        <v>30</v>
      </c>
      <c r="M26" s="64">
        <f t="shared" si="9"/>
        <v>0</v>
      </c>
      <c r="N26" s="64">
        <f t="shared" si="9"/>
        <v>0</v>
      </c>
      <c r="O26" s="64">
        <f t="shared" si="9"/>
        <v>0</v>
      </c>
      <c r="P26" s="335">
        <f t="shared" si="9"/>
        <v>2</v>
      </c>
      <c r="Q26" s="333">
        <f t="shared" si="9"/>
        <v>16</v>
      </c>
      <c r="R26" s="335">
        <f t="shared" si="9"/>
        <v>26</v>
      </c>
      <c r="S26" s="333">
        <f t="shared" si="9"/>
        <v>0</v>
      </c>
      <c r="T26" s="64">
        <f t="shared" si="9"/>
        <v>0</v>
      </c>
      <c r="U26" s="64">
        <f t="shared" si="9"/>
        <v>0</v>
      </c>
      <c r="V26" s="335">
        <f t="shared" si="9"/>
        <v>0</v>
      </c>
      <c r="W26" s="333">
        <f t="shared" si="9"/>
        <v>0</v>
      </c>
      <c r="X26" s="64">
        <f t="shared" si="9"/>
        <v>0</v>
      </c>
      <c r="Y26" s="64">
        <f t="shared" si="9"/>
        <v>0</v>
      </c>
      <c r="Z26" s="335">
        <f t="shared" si="9"/>
        <v>0</v>
      </c>
      <c r="AA26" s="333">
        <f t="shared" si="9"/>
        <v>0</v>
      </c>
      <c r="AB26" s="64">
        <f t="shared" si="9"/>
        <v>0</v>
      </c>
      <c r="AC26" s="64">
        <f t="shared" si="9"/>
        <v>0</v>
      </c>
      <c r="AD26" s="335">
        <f t="shared" si="9"/>
        <v>0</v>
      </c>
      <c r="AE26" s="166"/>
      <c r="AF26" s="314">
        <f t="shared" si="5"/>
        <v>42</v>
      </c>
    </row>
    <row r="27" spans="1:32" ht="13.5" customHeight="1" thickBot="1">
      <c r="A27" s="175" t="s">
        <v>288</v>
      </c>
      <c r="B27" s="187" t="s">
        <v>289</v>
      </c>
      <c r="C27" s="13"/>
      <c r="D27" s="13"/>
      <c r="E27" s="60"/>
      <c r="F27" s="87" t="s">
        <v>231</v>
      </c>
      <c r="G27" s="72"/>
      <c r="H27" s="190">
        <v>42</v>
      </c>
      <c r="I27" s="191">
        <v>0</v>
      </c>
      <c r="J27" s="192">
        <f>K27+L27+M27+N27+O27+P27</f>
        <v>42</v>
      </c>
      <c r="K27" s="191">
        <v>10</v>
      </c>
      <c r="L27" s="191">
        <v>30</v>
      </c>
      <c r="M27" s="191"/>
      <c r="N27" s="193"/>
      <c r="O27" s="193"/>
      <c r="P27" s="194">
        <v>2</v>
      </c>
      <c r="Q27" s="250">
        <v>16</v>
      </c>
      <c r="R27" s="208">
        <v>26</v>
      </c>
      <c r="S27" s="251"/>
      <c r="T27" s="267"/>
      <c r="U27" s="262"/>
      <c r="V27" s="73"/>
      <c r="W27" s="286"/>
      <c r="X27" s="250"/>
      <c r="Y27" s="276"/>
      <c r="Z27" s="312"/>
      <c r="AA27" s="283"/>
      <c r="AB27" s="284"/>
      <c r="AC27" s="278"/>
      <c r="AD27" s="73"/>
      <c r="AE27" s="83"/>
      <c r="AF27" s="314">
        <f t="shared" si="5"/>
        <v>42</v>
      </c>
    </row>
    <row r="28" spans="1:32" ht="23.25" customHeight="1" thickBot="1">
      <c r="A28" s="17" t="s">
        <v>20</v>
      </c>
      <c r="B28" s="104" t="s">
        <v>21</v>
      </c>
      <c r="C28" s="17"/>
      <c r="D28" s="17"/>
      <c r="E28" s="49"/>
      <c r="F28" s="88"/>
      <c r="G28" s="38"/>
      <c r="H28" s="19">
        <f>SUM(H29+H30+H31+H32+H33+H34)</f>
        <v>568</v>
      </c>
      <c r="I28" s="19">
        <f t="shared" ref="I28:AD28" si="10">SUM(I29+I30+I31+I32+I33+I34)</f>
        <v>60</v>
      </c>
      <c r="J28" s="19">
        <f t="shared" si="10"/>
        <v>508</v>
      </c>
      <c r="K28" s="19">
        <f t="shared" si="10"/>
        <v>152</v>
      </c>
      <c r="L28" s="19">
        <f t="shared" si="10"/>
        <v>344</v>
      </c>
      <c r="M28" s="19">
        <f t="shared" si="10"/>
        <v>0</v>
      </c>
      <c r="N28" s="19">
        <f t="shared" si="10"/>
        <v>0</v>
      </c>
      <c r="O28" s="19">
        <f t="shared" si="10"/>
        <v>0</v>
      </c>
      <c r="P28" s="341">
        <f t="shared" si="10"/>
        <v>12</v>
      </c>
      <c r="Q28" s="340">
        <f t="shared" si="10"/>
        <v>0</v>
      </c>
      <c r="R28" s="341">
        <f t="shared" si="10"/>
        <v>0</v>
      </c>
      <c r="S28" s="340">
        <f t="shared" si="10"/>
        <v>16</v>
      </c>
      <c r="T28" s="19">
        <f t="shared" si="10"/>
        <v>124</v>
      </c>
      <c r="U28" s="19">
        <f t="shared" si="10"/>
        <v>18</v>
      </c>
      <c r="V28" s="341">
        <f t="shared" si="10"/>
        <v>142</v>
      </c>
      <c r="W28" s="340">
        <f t="shared" si="10"/>
        <v>20</v>
      </c>
      <c r="X28" s="19">
        <f t="shared" si="10"/>
        <v>152</v>
      </c>
      <c r="Y28" s="19">
        <f t="shared" si="10"/>
        <v>6</v>
      </c>
      <c r="Z28" s="341">
        <f t="shared" si="10"/>
        <v>90</v>
      </c>
      <c r="AA28" s="340">
        <f t="shared" si="10"/>
        <v>0</v>
      </c>
      <c r="AB28" s="19">
        <f t="shared" si="10"/>
        <v>0</v>
      </c>
      <c r="AC28" s="19">
        <f t="shared" si="10"/>
        <v>0</v>
      </c>
      <c r="AD28" s="341">
        <f t="shared" si="10"/>
        <v>0</v>
      </c>
      <c r="AE28" s="82"/>
      <c r="AF28" s="314">
        <f t="shared" si="5"/>
        <v>508</v>
      </c>
    </row>
    <row r="29" spans="1:32" ht="13.5" customHeight="1">
      <c r="A29" s="11" t="s">
        <v>23</v>
      </c>
      <c r="B29" s="12" t="s">
        <v>24</v>
      </c>
      <c r="C29" s="13"/>
      <c r="D29" s="13"/>
      <c r="E29" s="60"/>
      <c r="F29" s="89" t="s">
        <v>231</v>
      </c>
      <c r="G29" s="74"/>
      <c r="H29" s="65">
        <f>I29+J29</f>
        <v>54</v>
      </c>
      <c r="I29" s="66">
        <v>6</v>
      </c>
      <c r="J29" s="67">
        <f>K29+L29+M29+N29+O29+P29</f>
        <v>48</v>
      </c>
      <c r="K29" s="65">
        <v>46</v>
      </c>
      <c r="L29" s="59"/>
      <c r="M29" s="165"/>
      <c r="N29" s="165"/>
      <c r="O29" s="165"/>
      <c r="P29" s="34">
        <v>2</v>
      </c>
      <c r="Q29" s="251"/>
      <c r="R29" s="208"/>
      <c r="S29" s="272"/>
      <c r="T29" s="270"/>
      <c r="U29" s="264"/>
      <c r="V29" s="34"/>
      <c r="W29" s="251">
        <v>6</v>
      </c>
      <c r="X29" s="251">
        <v>48</v>
      </c>
      <c r="Y29" s="78"/>
      <c r="Z29" s="208"/>
      <c r="AA29" s="16"/>
      <c r="AB29" s="16"/>
      <c r="AC29" s="15"/>
      <c r="AD29" s="34"/>
      <c r="AE29" s="83"/>
      <c r="AF29" s="314">
        <f t="shared" si="5"/>
        <v>48</v>
      </c>
    </row>
    <row r="30" spans="1:32" ht="13.5" customHeight="1">
      <c r="A30" s="11" t="s">
        <v>25</v>
      </c>
      <c r="B30" s="12" t="s">
        <v>26</v>
      </c>
      <c r="C30" s="13"/>
      <c r="D30" s="13"/>
      <c r="E30" s="60"/>
      <c r="F30" s="89" t="s">
        <v>236</v>
      </c>
      <c r="G30" s="74"/>
      <c r="H30" s="65">
        <f t="shared" ref="H30:H34" si="11">I30+J30</f>
        <v>60</v>
      </c>
      <c r="I30" s="66">
        <v>6</v>
      </c>
      <c r="J30" s="67">
        <f t="shared" ref="J30:J34" si="12">K30+L30+M30+N30+O30+P30</f>
        <v>54</v>
      </c>
      <c r="K30" s="65">
        <v>52</v>
      </c>
      <c r="L30" s="59"/>
      <c r="M30" s="165"/>
      <c r="N30" s="165"/>
      <c r="O30" s="165"/>
      <c r="P30" s="34">
        <v>2</v>
      </c>
      <c r="Q30" s="251"/>
      <c r="R30" s="208"/>
      <c r="S30" s="251">
        <v>6</v>
      </c>
      <c r="T30" s="16">
        <v>54</v>
      </c>
      <c r="U30" s="15"/>
      <c r="V30" s="34"/>
      <c r="W30" s="251"/>
      <c r="X30" s="251"/>
      <c r="Y30" s="56"/>
      <c r="Z30" s="208"/>
      <c r="AA30" s="16"/>
      <c r="AB30" s="16"/>
      <c r="AC30" s="15"/>
      <c r="AD30" s="34"/>
      <c r="AE30" s="83"/>
      <c r="AF30" s="314">
        <f t="shared" si="5"/>
        <v>54</v>
      </c>
    </row>
    <row r="31" spans="1:32" ht="21.75" customHeight="1">
      <c r="A31" s="11" t="s">
        <v>27</v>
      </c>
      <c r="B31" s="144" t="s">
        <v>317</v>
      </c>
      <c r="C31" s="13"/>
      <c r="D31" s="13"/>
      <c r="E31" s="60"/>
      <c r="F31" s="89" t="s">
        <v>340</v>
      </c>
      <c r="G31" s="74"/>
      <c r="H31" s="65">
        <f t="shared" si="11"/>
        <v>172</v>
      </c>
      <c r="I31" s="66">
        <v>0</v>
      </c>
      <c r="J31" s="67">
        <f t="shared" si="12"/>
        <v>172</v>
      </c>
      <c r="K31" s="59"/>
      <c r="L31" s="59">
        <v>170</v>
      </c>
      <c r="M31" s="165"/>
      <c r="N31" s="165"/>
      <c r="O31" s="165"/>
      <c r="P31" s="34">
        <v>2</v>
      </c>
      <c r="Q31" s="251"/>
      <c r="R31" s="208"/>
      <c r="S31" s="251"/>
      <c r="T31" s="16">
        <v>36</v>
      </c>
      <c r="U31" s="15"/>
      <c r="V31" s="34">
        <v>58</v>
      </c>
      <c r="W31" s="251"/>
      <c r="X31" s="251">
        <v>34</v>
      </c>
      <c r="Y31" s="56"/>
      <c r="Z31" s="208">
        <v>44</v>
      </c>
      <c r="AA31" s="16"/>
      <c r="AB31" s="16"/>
      <c r="AC31" s="15"/>
      <c r="AD31" s="34"/>
      <c r="AE31" s="83"/>
      <c r="AF31" s="315">
        <f t="shared" si="5"/>
        <v>172</v>
      </c>
    </row>
    <row r="32" spans="1:32" ht="13.5" customHeight="1">
      <c r="A32" s="11" t="s">
        <v>28</v>
      </c>
      <c r="B32" s="12" t="s">
        <v>22</v>
      </c>
      <c r="C32" s="13"/>
      <c r="D32" s="13"/>
      <c r="E32" s="60"/>
      <c r="F32" s="89" t="s">
        <v>340</v>
      </c>
      <c r="G32" s="74"/>
      <c r="H32" s="65">
        <f t="shared" si="11"/>
        <v>198</v>
      </c>
      <c r="I32" s="66">
        <v>36</v>
      </c>
      <c r="J32" s="67">
        <f t="shared" si="12"/>
        <v>162</v>
      </c>
      <c r="K32" s="59"/>
      <c r="L32" s="59">
        <v>160</v>
      </c>
      <c r="M32" s="165"/>
      <c r="N32" s="165"/>
      <c r="O32" s="165"/>
      <c r="P32" s="34">
        <v>2</v>
      </c>
      <c r="Q32" s="251"/>
      <c r="R32" s="208"/>
      <c r="S32" s="251">
        <v>10</v>
      </c>
      <c r="T32" s="16">
        <v>34</v>
      </c>
      <c r="U32" s="15">
        <v>12</v>
      </c>
      <c r="V32" s="34">
        <v>48</v>
      </c>
      <c r="W32" s="251">
        <v>8</v>
      </c>
      <c r="X32" s="251">
        <v>34</v>
      </c>
      <c r="Y32" s="56">
        <v>6</v>
      </c>
      <c r="Z32" s="208">
        <v>46</v>
      </c>
      <c r="AA32" s="16"/>
      <c r="AB32" s="16"/>
      <c r="AC32" s="15"/>
      <c r="AD32" s="34"/>
      <c r="AE32" s="83"/>
      <c r="AF32" s="314">
        <f t="shared" si="5"/>
        <v>162</v>
      </c>
    </row>
    <row r="33" spans="1:32" s="27" customFormat="1" ht="13.5" customHeight="1">
      <c r="A33" s="65" t="s">
        <v>318</v>
      </c>
      <c r="B33" s="236" t="s">
        <v>319</v>
      </c>
      <c r="C33" s="29"/>
      <c r="D33" s="29"/>
      <c r="E33" s="51"/>
      <c r="F33" s="89" t="s">
        <v>231</v>
      </c>
      <c r="G33" s="75"/>
      <c r="H33" s="65">
        <f t="shared" si="11"/>
        <v>42</v>
      </c>
      <c r="I33" s="66">
        <v>6</v>
      </c>
      <c r="J33" s="67">
        <f t="shared" si="12"/>
        <v>36</v>
      </c>
      <c r="K33" s="172">
        <v>20</v>
      </c>
      <c r="L33" s="172">
        <v>14</v>
      </c>
      <c r="M33" s="232"/>
      <c r="N33" s="232"/>
      <c r="O33" s="232"/>
      <c r="P33" s="34">
        <v>2</v>
      </c>
      <c r="Q33" s="252"/>
      <c r="R33" s="309"/>
      <c r="S33" s="252"/>
      <c r="T33" s="273"/>
      <c r="U33" s="242">
        <v>6</v>
      </c>
      <c r="V33" s="101">
        <v>36</v>
      </c>
      <c r="W33" s="251"/>
      <c r="X33" s="251"/>
      <c r="Y33" s="56"/>
      <c r="Z33" s="208"/>
      <c r="AA33" s="16"/>
      <c r="AB33" s="273"/>
      <c r="AC33" s="242"/>
      <c r="AD33" s="101"/>
      <c r="AE33" s="50"/>
      <c r="AF33" s="314">
        <f t="shared" si="5"/>
        <v>36</v>
      </c>
    </row>
    <row r="34" spans="1:32" s="27" customFormat="1" ht="13.5" customHeight="1" thickBot="1">
      <c r="A34" s="52" t="s">
        <v>232</v>
      </c>
      <c r="B34" s="53" t="s">
        <v>233</v>
      </c>
      <c r="C34" s="29" t="s">
        <v>231</v>
      </c>
      <c r="D34" s="29"/>
      <c r="E34" s="51"/>
      <c r="F34" s="89" t="s">
        <v>231</v>
      </c>
      <c r="G34" s="75"/>
      <c r="H34" s="65">
        <f t="shared" si="11"/>
        <v>42</v>
      </c>
      <c r="I34" s="237">
        <v>6</v>
      </c>
      <c r="J34" s="67">
        <f t="shared" si="12"/>
        <v>36</v>
      </c>
      <c r="K34" s="238">
        <v>34</v>
      </c>
      <c r="L34" s="188"/>
      <c r="M34" s="137"/>
      <c r="N34" s="137"/>
      <c r="O34" s="137"/>
      <c r="P34" s="189">
        <v>2</v>
      </c>
      <c r="Q34" s="253"/>
      <c r="R34" s="310"/>
      <c r="S34" s="253"/>
      <c r="T34" s="274"/>
      <c r="U34" s="265"/>
      <c r="V34" s="37"/>
      <c r="W34" s="254">
        <v>6</v>
      </c>
      <c r="X34" s="254">
        <v>36</v>
      </c>
      <c r="Y34" s="136"/>
      <c r="Z34" s="309"/>
      <c r="AA34" s="275"/>
      <c r="AB34" s="274"/>
      <c r="AC34" s="265"/>
      <c r="AD34" s="37"/>
      <c r="AE34" s="50"/>
      <c r="AF34" s="314">
        <f t="shared" si="5"/>
        <v>36</v>
      </c>
    </row>
    <row r="35" spans="1:32" ht="23.25" customHeight="1" thickBot="1">
      <c r="A35" s="17" t="s">
        <v>16</v>
      </c>
      <c r="B35" s="18" t="s">
        <v>17</v>
      </c>
      <c r="C35" s="17"/>
      <c r="D35" s="17"/>
      <c r="E35" s="49"/>
      <c r="F35" s="96"/>
      <c r="G35" s="38"/>
      <c r="H35" s="17">
        <f t="shared" ref="H35:AD35" si="13">SUM(H36:H37)</f>
        <v>148</v>
      </c>
      <c r="I35" s="17">
        <f t="shared" si="13"/>
        <v>4</v>
      </c>
      <c r="J35" s="17">
        <f t="shared" si="13"/>
        <v>144</v>
      </c>
      <c r="K35" s="17">
        <f t="shared" si="13"/>
        <v>46</v>
      </c>
      <c r="L35" s="17">
        <f t="shared" si="13"/>
        <v>94</v>
      </c>
      <c r="M35" s="17">
        <f t="shared" si="13"/>
        <v>0</v>
      </c>
      <c r="N35" s="17">
        <f t="shared" si="13"/>
        <v>0</v>
      </c>
      <c r="O35" s="17">
        <f t="shared" si="13"/>
        <v>0</v>
      </c>
      <c r="P35" s="33">
        <f t="shared" si="13"/>
        <v>4</v>
      </c>
      <c r="Q35" s="30">
        <f t="shared" si="13"/>
        <v>0</v>
      </c>
      <c r="R35" s="33">
        <f t="shared" si="13"/>
        <v>0</v>
      </c>
      <c r="S35" s="30">
        <f t="shared" si="13"/>
        <v>0</v>
      </c>
      <c r="T35" s="17">
        <f t="shared" si="13"/>
        <v>68</v>
      </c>
      <c r="U35" s="17">
        <f t="shared" si="13"/>
        <v>4</v>
      </c>
      <c r="V35" s="33">
        <f t="shared" si="13"/>
        <v>76</v>
      </c>
      <c r="W35" s="30">
        <f t="shared" si="13"/>
        <v>0</v>
      </c>
      <c r="X35" s="17">
        <f t="shared" si="13"/>
        <v>0</v>
      </c>
      <c r="Y35" s="17">
        <f t="shared" si="13"/>
        <v>0</v>
      </c>
      <c r="Z35" s="33">
        <f t="shared" si="13"/>
        <v>0</v>
      </c>
      <c r="AA35" s="30">
        <f t="shared" si="13"/>
        <v>0</v>
      </c>
      <c r="AB35" s="17">
        <f t="shared" si="13"/>
        <v>0</v>
      </c>
      <c r="AC35" s="17">
        <f t="shared" si="13"/>
        <v>0</v>
      </c>
      <c r="AD35" s="33">
        <f t="shared" si="13"/>
        <v>0</v>
      </c>
      <c r="AE35" s="82"/>
      <c r="AF35" s="314">
        <f t="shared" si="5"/>
        <v>144</v>
      </c>
    </row>
    <row r="36" spans="1:32" ht="13.5" customHeight="1" thickBot="1">
      <c r="A36" s="11" t="s">
        <v>18</v>
      </c>
      <c r="B36" s="12" t="s">
        <v>2</v>
      </c>
      <c r="C36" s="13"/>
      <c r="D36" s="13"/>
      <c r="E36" s="60"/>
      <c r="F36" s="63" t="s">
        <v>342</v>
      </c>
      <c r="G36" s="74"/>
      <c r="H36" s="59">
        <f>I36+J36</f>
        <v>84</v>
      </c>
      <c r="I36" s="57">
        <v>0</v>
      </c>
      <c r="J36" s="22">
        <v>84</v>
      </c>
      <c r="K36" s="59">
        <v>46</v>
      </c>
      <c r="L36" s="59">
        <v>36</v>
      </c>
      <c r="M36" s="165"/>
      <c r="N36" s="165"/>
      <c r="O36" s="165"/>
      <c r="P36" s="308">
        <v>2</v>
      </c>
      <c r="Q36" s="251"/>
      <c r="R36" s="208"/>
      <c r="S36" s="251"/>
      <c r="T36" s="16">
        <v>34</v>
      </c>
      <c r="U36" s="15"/>
      <c r="V36" s="34">
        <v>50</v>
      </c>
      <c r="W36" s="252"/>
      <c r="X36" s="289"/>
      <c r="Y36" s="78"/>
      <c r="Z36" s="208"/>
      <c r="AA36" s="16"/>
      <c r="AB36" s="16"/>
      <c r="AC36" s="15"/>
      <c r="AD36" s="34"/>
      <c r="AE36" s="83"/>
      <c r="AF36" s="314">
        <f t="shared" si="5"/>
        <v>84</v>
      </c>
    </row>
    <row r="37" spans="1:32" ht="16.5" customHeight="1" thickBot="1">
      <c r="A37" s="11" t="s">
        <v>19</v>
      </c>
      <c r="B37" s="144" t="s">
        <v>281</v>
      </c>
      <c r="C37" s="13"/>
      <c r="D37" s="13"/>
      <c r="E37" s="60"/>
      <c r="F37" s="63" t="s">
        <v>342</v>
      </c>
      <c r="G37" s="74"/>
      <c r="H37" s="172">
        <f>I37+J37</f>
        <v>64</v>
      </c>
      <c r="I37" s="57">
        <v>4</v>
      </c>
      <c r="J37" s="22">
        <v>60</v>
      </c>
      <c r="K37" s="59"/>
      <c r="L37" s="59">
        <v>58</v>
      </c>
      <c r="M37" s="165"/>
      <c r="N37" s="165"/>
      <c r="O37" s="165"/>
      <c r="P37" s="34">
        <v>2</v>
      </c>
      <c r="Q37" s="251"/>
      <c r="R37" s="208"/>
      <c r="S37" s="251"/>
      <c r="T37" s="16">
        <v>34</v>
      </c>
      <c r="U37" s="15">
        <v>4</v>
      </c>
      <c r="V37" s="34">
        <v>26</v>
      </c>
      <c r="W37" s="252"/>
      <c r="X37" s="289"/>
      <c r="Y37" s="78"/>
      <c r="Z37" s="310"/>
      <c r="AA37" s="273"/>
      <c r="AB37" s="274"/>
      <c r="AC37" s="242"/>
      <c r="AD37" s="34"/>
      <c r="AE37" s="83"/>
      <c r="AF37" s="339">
        <f t="shared" si="5"/>
        <v>60</v>
      </c>
    </row>
    <row r="38" spans="1:32" ht="13.5" customHeight="1" thickBot="1">
      <c r="A38" s="17" t="s">
        <v>127</v>
      </c>
      <c r="B38" s="18" t="s">
        <v>128</v>
      </c>
      <c r="C38" s="17"/>
      <c r="D38" s="17"/>
      <c r="E38" s="49"/>
      <c r="F38" s="88"/>
      <c r="G38" s="38"/>
      <c r="H38" s="19">
        <f t="shared" ref="H38:AD38" si="14">SUM(H39+H53)</f>
        <v>3388</v>
      </c>
      <c r="I38" s="19">
        <f t="shared" si="14"/>
        <v>170</v>
      </c>
      <c r="J38" s="19">
        <f t="shared" si="14"/>
        <v>3218</v>
      </c>
      <c r="K38" s="19">
        <f t="shared" si="14"/>
        <v>1230</v>
      </c>
      <c r="L38" s="19">
        <f t="shared" si="14"/>
        <v>856</v>
      </c>
      <c r="M38" s="19">
        <f t="shared" si="14"/>
        <v>90</v>
      </c>
      <c r="N38" s="19">
        <f t="shared" si="14"/>
        <v>0</v>
      </c>
      <c r="O38" s="19">
        <f t="shared" si="14"/>
        <v>64</v>
      </c>
      <c r="P38" s="341">
        <f t="shared" si="14"/>
        <v>96</v>
      </c>
      <c r="Q38" s="340">
        <f t="shared" si="14"/>
        <v>0</v>
      </c>
      <c r="R38" s="341">
        <f t="shared" si="14"/>
        <v>0</v>
      </c>
      <c r="S38" s="340">
        <f t="shared" si="14"/>
        <v>22</v>
      </c>
      <c r="T38" s="19">
        <f t="shared" si="14"/>
        <v>382</v>
      </c>
      <c r="U38" s="19">
        <f t="shared" si="14"/>
        <v>18</v>
      </c>
      <c r="V38" s="341">
        <f t="shared" si="14"/>
        <v>606</v>
      </c>
      <c r="W38" s="340">
        <f t="shared" si="14"/>
        <v>32</v>
      </c>
      <c r="X38" s="19">
        <f t="shared" si="14"/>
        <v>408</v>
      </c>
      <c r="Y38" s="19">
        <f t="shared" si="14"/>
        <v>32</v>
      </c>
      <c r="Z38" s="341">
        <f t="shared" si="14"/>
        <v>772</v>
      </c>
      <c r="AA38" s="340">
        <f t="shared" si="14"/>
        <v>42</v>
      </c>
      <c r="AB38" s="19">
        <f t="shared" si="14"/>
        <v>570</v>
      </c>
      <c r="AC38" s="19">
        <f t="shared" si="14"/>
        <v>24</v>
      </c>
      <c r="AD38" s="19">
        <f t="shared" si="14"/>
        <v>480</v>
      </c>
      <c r="AE38" s="81">
        <f>AE39+AE53</f>
        <v>0</v>
      </c>
      <c r="AF38" s="339">
        <f t="shared" si="5"/>
        <v>3218</v>
      </c>
    </row>
    <row r="39" spans="1:32" ht="13.5" customHeight="1" thickBot="1">
      <c r="A39" s="17" t="s">
        <v>29</v>
      </c>
      <c r="B39" s="104" t="s">
        <v>12</v>
      </c>
      <c r="C39" s="17"/>
      <c r="D39" s="17"/>
      <c r="E39" s="49"/>
      <c r="F39" s="88"/>
      <c r="G39" s="38"/>
      <c r="H39" s="19">
        <f>H40+H41+H42+H43+H44+H45+H46+H47+H48+H49+H50+H51+H52</f>
        <v>1070</v>
      </c>
      <c r="I39" s="19">
        <f t="shared" ref="I39:AD39" si="15">I40+I41+I42+I43+I44+I45+I46+I47+I48+I49+I50+I51+I52</f>
        <v>68</v>
      </c>
      <c r="J39" s="19">
        <f t="shared" si="15"/>
        <v>1002</v>
      </c>
      <c r="K39" s="19">
        <f t="shared" si="15"/>
        <v>518</v>
      </c>
      <c r="L39" s="19">
        <f t="shared" si="15"/>
        <v>394</v>
      </c>
      <c r="M39" s="19">
        <f t="shared" si="15"/>
        <v>30</v>
      </c>
      <c r="N39" s="19">
        <f t="shared" si="15"/>
        <v>0</v>
      </c>
      <c r="O39" s="19">
        <f t="shared" si="15"/>
        <v>16</v>
      </c>
      <c r="P39" s="341">
        <f t="shared" si="15"/>
        <v>44</v>
      </c>
      <c r="Q39" s="340">
        <f t="shared" si="15"/>
        <v>0</v>
      </c>
      <c r="R39" s="341">
        <f t="shared" si="15"/>
        <v>0</v>
      </c>
      <c r="S39" s="340">
        <f t="shared" si="15"/>
        <v>18</v>
      </c>
      <c r="T39" s="19">
        <f t="shared" si="15"/>
        <v>210</v>
      </c>
      <c r="U39" s="19">
        <f t="shared" si="15"/>
        <v>8</v>
      </c>
      <c r="V39" s="341">
        <f t="shared" si="15"/>
        <v>242</v>
      </c>
      <c r="W39" s="340">
        <f t="shared" si="15"/>
        <v>20</v>
      </c>
      <c r="X39" s="19">
        <f t="shared" si="15"/>
        <v>262</v>
      </c>
      <c r="Y39" s="19">
        <f t="shared" si="15"/>
        <v>4</v>
      </c>
      <c r="Z39" s="341">
        <f t="shared" si="15"/>
        <v>64</v>
      </c>
      <c r="AA39" s="340">
        <f t="shared" si="15"/>
        <v>14</v>
      </c>
      <c r="AB39" s="19">
        <f t="shared" si="15"/>
        <v>182</v>
      </c>
      <c r="AC39" s="19">
        <f t="shared" si="15"/>
        <v>4</v>
      </c>
      <c r="AD39" s="19">
        <f t="shared" si="15"/>
        <v>42</v>
      </c>
      <c r="AE39" s="82"/>
      <c r="AF39" s="339">
        <f t="shared" si="5"/>
        <v>1002</v>
      </c>
    </row>
    <row r="40" spans="1:32" ht="13.5" customHeight="1">
      <c r="A40" s="11" t="s">
        <v>31</v>
      </c>
      <c r="B40" s="12" t="s">
        <v>32</v>
      </c>
      <c r="C40" s="13"/>
      <c r="D40" s="13"/>
      <c r="E40" s="60"/>
      <c r="F40" s="63" t="s">
        <v>342</v>
      </c>
      <c r="G40" s="74"/>
      <c r="H40" s="59">
        <f>I40+J40</f>
        <v>128</v>
      </c>
      <c r="I40" s="57">
        <v>4</v>
      </c>
      <c r="J40" s="67">
        <f>K40+L40+M40+N40+O40+P40</f>
        <v>124</v>
      </c>
      <c r="K40" s="59">
        <v>82</v>
      </c>
      <c r="L40" s="59">
        <v>40</v>
      </c>
      <c r="M40" s="165"/>
      <c r="N40" s="165"/>
      <c r="O40" s="165"/>
      <c r="P40" s="34">
        <v>2</v>
      </c>
      <c r="Q40" s="251"/>
      <c r="R40" s="208"/>
      <c r="S40" s="251">
        <v>4</v>
      </c>
      <c r="T40" s="16">
        <v>52</v>
      </c>
      <c r="U40" s="15"/>
      <c r="V40" s="34">
        <v>72</v>
      </c>
      <c r="W40" s="251"/>
      <c r="X40" s="290"/>
      <c r="Y40" s="78"/>
      <c r="Z40" s="208"/>
      <c r="AA40" s="16"/>
      <c r="AB40" s="16"/>
      <c r="AC40" s="15"/>
      <c r="AD40" s="34"/>
      <c r="AE40" s="83"/>
      <c r="AF40" s="339">
        <f t="shared" si="5"/>
        <v>124</v>
      </c>
    </row>
    <row r="41" spans="1:32" ht="13.5" customHeight="1">
      <c r="A41" s="11" t="s">
        <v>33</v>
      </c>
      <c r="B41" s="144" t="s">
        <v>322</v>
      </c>
      <c r="C41" s="13"/>
      <c r="D41" s="13"/>
      <c r="E41" s="60"/>
      <c r="F41" s="63" t="s">
        <v>341</v>
      </c>
      <c r="G41" s="74"/>
      <c r="H41" s="172">
        <f t="shared" ref="H41:H52" si="16">I41+J41</f>
        <v>136</v>
      </c>
      <c r="I41" s="57">
        <v>8</v>
      </c>
      <c r="J41" s="67">
        <f>K41+L41+M41+N41+O41+P41</f>
        <v>128</v>
      </c>
      <c r="K41" s="59">
        <v>70</v>
      </c>
      <c r="L41" s="59">
        <v>44</v>
      </c>
      <c r="M41" s="165"/>
      <c r="N41" s="165"/>
      <c r="O41" s="165">
        <v>6</v>
      </c>
      <c r="P41" s="34">
        <v>8</v>
      </c>
      <c r="Q41" s="251"/>
      <c r="R41" s="208"/>
      <c r="S41" s="251">
        <v>4</v>
      </c>
      <c r="T41" s="16">
        <v>52</v>
      </c>
      <c r="U41" s="234">
        <v>4</v>
      </c>
      <c r="V41" s="34">
        <v>76</v>
      </c>
      <c r="W41" s="251"/>
      <c r="X41" s="44"/>
      <c r="Y41" s="78"/>
      <c r="Z41" s="208"/>
      <c r="AA41" s="16"/>
      <c r="AB41" s="16"/>
      <c r="AC41" s="234"/>
      <c r="AD41" s="34"/>
      <c r="AE41" s="83"/>
      <c r="AF41" s="339">
        <f t="shared" si="5"/>
        <v>128</v>
      </c>
    </row>
    <row r="42" spans="1:32" ht="23.25" customHeight="1">
      <c r="A42" s="11" t="s">
        <v>34</v>
      </c>
      <c r="B42" s="12" t="s">
        <v>35</v>
      </c>
      <c r="C42" s="13"/>
      <c r="D42" s="13"/>
      <c r="E42" s="60"/>
      <c r="F42" s="89" t="s">
        <v>343</v>
      </c>
      <c r="G42" s="74"/>
      <c r="H42" s="172">
        <f t="shared" si="16"/>
        <v>88</v>
      </c>
      <c r="I42" s="57">
        <v>4</v>
      </c>
      <c r="J42" s="67">
        <f>K42+L42+M42+N42+O42+P42</f>
        <v>84</v>
      </c>
      <c r="K42" s="59">
        <v>52</v>
      </c>
      <c r="L42" s="59">
        <v>20</v>
      </c>
      <c r="M42" s="165"/>
      <c r="N42" s="165"/>
      <c r="O42" s="165">
        <v>4</v>
      </c>
      <c r="P42" s="34">
        <v>8</v>
      </c>
      <c r="Q42" s="251"/>
      <c r="R42" s="208"/>
      <c r="S42" s="251"/>
      <c r="T42" s="16"/>
      <c r="U42" s="234"/>
      <c r="V42" s="34"/>
      <c r="W42" s="78">
        <v>4</v>
      </c>
      <c r="X42" s="44">
        <v>84</v>
      </c>
      <c r="Y42" s="56"/>
      <c r="Z42" s="208"/>
      <c r="AA42" s="15"/>
      <c r="AB42" s="25"/>
      <c r="AC42" s="234"/>
      <c r="AD42" s="34"/>
      <c r="AE42" s="83"/>
      <c r="AF42" s="314">
        <f t="shared" si="5"/>
        <v>84</v>
      </c>
    </row>
    <row r="43" spans="1:32" ht="13.5" customHeight="1">
      <c r="A43" s="11" t="s">
        <v>36</v>
      </c>
      <c r="B43" s="12" t="s">
        <v>37</v>
      </c>
      <c r="C43" s="13"/>
      <c r="D43" s="13"/>
      <c r="E43" s="60"/>
      <c r="F43" s="63" t="s">
        <v>342</v>
      </c>
      <c r="G43" s="74"/>
      <c r="H43" s="172">
        <f t="shared" si="16"/>
        <v>150</v>
      </c>
      <c r="I43" s="57">
        <v>10</v>
      </c>
      <c r="J43" s="67">
        <f t="shared" ref="J43:J44" si="17">K43+L43+M43+N43+O43+P43</f>
        <v>140</v>
      </c>
      <c r="K43" s="59">
        <v>58</v>
      </c>
      <c r="L43" s="59">
        <v>50</v>
      </c>
      <c r="M43" s="165">
        <v>30</v>
      </c>
      <c r="N43" s="165"/>
      <c r="O43" s="165"/>
      <c r="P43" s="34">
        <v>2</v>
      </c>
      <c r="Q43" s="251"/>
      <c r="R43" s="208"/>
      <c r="S43" s="56"/>
      <c r="T43" s="28"/>
      <c r="U43" s="234"/>
      <c r="V43" s="34"/>
      <c r="W43" s="56">
        <v>6</v>
      </c>
      <c r="X43" s="44">
        <v>76</v>
      </c>
      <c r="Y43" s="56">
        <v>4</v>
      </c>
      <c r="Z43" s="208">
        <v>64</v>
      </c>
      <c r="AA43" s="234"/>
      <c r="AB43" s="25"/>
      <c r="AC43" s="234"/>
      <c r="AD43" s="34"/>
      <c r="AE43" s="83"/>
      <c r="AF43" s="314">
        <f t="shared" si="5"/>
        <v>140</v>
      </c>
    </row>
    <row r="44" spans="1:32" ht="13.5" customHeight="1">
      <c r="A44" s="11" t="s">
        <v>38</v>
      </c>
      <c r="B44" s="12" t="s">
        <v>39</v>
      </c>
      <c r="C44" s="13"/>
      <c r="D44" s="13"/>
      <c r="E44" s="60"/>
      <c r="F44" s="63" t="s">
        <v>341</v>
      </c>
      <c r="G44" s="74"/>
      <c r="H44" s="172">
        <f t="shared" si="16"/>
        <v>98</v>
      </c>
      <c r="I44" s="57">
        <v>4</v>
      </c>
      <c r="J44" s="67">
        <f t="shared" si="17"/>
        <v>94</v>
      </c>
      <c r="K44" s="59">
        <v>44</v>
      </c>
      <c r="L44" s="59">
        <v>36</v>
      </c>
      <c r="M44" s="165"/>
      <c r="N44" s="165"/>
      <c r="O44" s="165">
        <v>6</v>
      </c>
      <c r="P44" s="34">
        <v>8</v>
      </c>
      <c r="Q44" s="251"/>
      <c r="R44" s="208"/>
      <c r="S44" s="56"/>
      <c r="T44" s="28">
        <v>34</v>
      </c>
      <c r="U44" s="234">
        <v>4</v>
      </c>
      <c r="V44" s="34">
        <v>60</v>
      </c>
      <c r="W44" s="56"/>
      <c r="X44" s="44"/>
      <c r="Y44" s="56"/>
      <c r="Z44" s="208"/>
      <c r="AA44" s="234"/>
      <c r="AB44" s="25"/>
      <c r="AC44" s="234"/>
      <c r="AD44" s="34"/>
      <c r="AE44" s="83"/>
      <c r="AF44" s="314">
        <f t="shared" si="5"/>
        <v>94</v>
      </c>
    </row>
    <row r="45" spans="1:32" ht="23.25" customHeight="1">
      <c r="A45" s="11" t="s">
        <v>41</v>
      </c>
      <c r="B45" s="12" t="s">
        <v>226</v>
      </c>
      <c r="C45" s="13"/>
      <c r="D45" s="13"/>
      <c r="E45" s="60"/>
      <c r="F45" s="89" t="s">
        <v>290</v>
      </c>
      <c r="G45" s="74"/>
      <c r="H45" s="172">
        <f t="shared" si="16"/>
        <v>44</v>
      </c>
      <c r="I45" s="57">
        <v>2</v>
      </c>
      <c r="J45" s="67">
        <f t="shared" ref="J45:J52" si="18">K45+L45+M45+N45+O45+P45</f>
        <v>42</v>
      </c>
      <c r="K45" s="59">
        <v>28</v>
      </c>
      <c r="L45" s="59">
        <v>12</v>
      </c>
      <c r="M45" s="165"/>
      <c r="N45" s="165"/>
      <c r="O45" s="165"/>
      <c r="P45" s="34">
        <v>2</v>
      </c>
      <c r="Q45" s="251"/>
      <c r="R45" s="208"/>
      <c r="S45" s="56"/>
      <c r="T45" s="25"/>
      <c r="U45" s="234"/>
      <c r="V45" s="34"/>
      <c r="W45" s="56"/>
      <c r="X45" s="44"/>
      <c r="Y45" s="56"/>
      <c r="Z45" s="208"/>
      <c r="AA45" s="234">
        <v>2</v>
      </c>
      <c r="AB45" s="25">
        <v>42</v>
      </c>
      <c r="AC45" s="234"/>
      <c r="AD45" s="34"/>
      <c r="AE45" s="83"/>
      <c r="AF45" s="315">
        <f t="shared" si="5"/>
        <v>42</v>
      </c>
    </row>
    <row r="46" spans="1:32" ht="13.5" customHeight="1">
      <c r="A46" s="11" t="s">
        <v>43</v>
      </c>
      <c r="B46" s="12" t="s">
        <v>48</v>
      </c>
      <c r="C46" s="13"/>
      <c r="D46" s="13"/>
      <c r="E46" s="60"/>
      <c r="F46" s="89" t="s">
        <v>231</v>
      </c>
      <c r="G46" s="74"/>
      <c r="H46" s="172">
        <f t="shared" si="16"/>
        <v>46</v>
      </c>
      <c r="I46" s="57">
        <v>4</v>
      </c>
      <c r="J46" s="67">
        <f t="shared" si="18"/>
        <v>42</v>
      </c>
      <c r="K46" s="59">
        <v>28</v>
      </c>
      <c r="L46" s="59">
        <v>12</v>
      </c>
      <c r="M46" s="165"/>
      <c r="N46" s="165"/>
      <c r="O46" s="165"/>
      <c r="P46" s="34">
        <v>2</v>
      </c>
      <c r="Q46" s="251"/>
      <c r="R46" s="208"/>
      <c r="S46" s="56"/>
      <c r="T46" s="25"/>
      <c r="U46" s="234"/>
      <c r="V46" s="34"/>
      <c r="W46" s="56">
        <v>4</v>
      </c>
      <c r="X46" s="44">
        <v>42</v>
      </c>
      <c r="Y46" s="56"/>
      <c r="Z46" s="208"/>
      <c r="AA46" s="234"/>
      <c r="AB46" s="25"/>
      <c r="AC46" s="234"/>
      <c r="AD46" s="34"/>
      <c r="AE46" s="83"/>
      <c r="AF46" s="314">
        <f t="shared" si="5"/>
        <v>42</v>
      </c>
    </row>
    <row r="47" spans="1:32" ht="13.5" customHeight="1">
      <c r="A47" s="11" t="s">
        <v>45</v>
      </c>
      <c r="B47" s="144" t="s">
        <v>320</v>
      </c>
      <c r="C47" s="13"/>
      <c r="D47" s="13"/>
      <c r="E47" s="60"/>
      <c r="F47" s="89" t="s">
        <v>231</v>
      </c>
      <c r="G47" s="74"/>
      <c r="H47" s="172">
        <f t="shared" si="16"/>
        <v>78</v>
      </c>
      <c r="I47" s="57">
        <v>6</v>
      </c>
      <c r="J47" s="67">
        <f t="shared" si="18"/>
        <v>72</v>
      </c>
      <c r="K47" s="59">
        <v>34</v>
      </c>
      <c r="L47" s="59">
        <v>36</v>
      </c>
      <c r="M47" s="165"/>
      <c r="N47" s="165"/>
      <c r="O47" s="165"/>
      <c r="P47" s="34">
        <v>2</v>
      </c>
      <c r="Q47" s="251"/>
      <c r="R47" s="208"/>
      <c r="S47" s="56"/>
      <c r="T47" s="25"/>
      <c r="U47" s="234"/>
      <c r="V47" s="34"/>
      <c r="W47" s="56"/>
      <c r="X47" s="44"/>
      <c r="Y47" s="56"/>
      <c r="Z47" s="208"/>
      <c r="AA47" s="234">
        <v>6</v>
      </c>
      <c r="AB47" s="28">
        <v>72</v>
      </c>
      <c r="AC47" s="234"/>
      <c r="AD47" s="34"/>
      <c r="AE47" s="83"/>
      <c r="AF47" s="314">
        <f t="shared" si="5"/>
        <v>72</v>
      </c>
    </row>
    <row r="48" spans="1:32" ht="13.5" customHeight="1">
      <c r="A48" s="11" t="s">
        <v>47</v>
      </c>
      <c r="B48" s="144" t="s">
        <v>321</v>
      </c>
      <c r="C48" s="13"/>
      <c r="D48" s="13"/>
      <c r="E48" s="60"/>
      <c r="F48" s="89" t="s">
        <v>231</v>
      </c>
      <c r="G48" s="74"/>
      <c r="H48" s="172">
        <f t="shared" si="16"/>
        <v>66</v>
      </c>
      <c r="I48" s="57">
        <v>6</v>
      </c>
      <c r="J48" s="67">
        <f t="shared" si="18"/>
        <v>60</v>
      </c>
      <c r="K48" s="59">
        <v>28</v>
      </c>
      <c r="L48" s="59">
        <v>30</v>
      </c>
      <c r="M48" s="165"/>
      <c r="N48" s="165"/>
      <c r="O48" s="165"/>
      <c r="P48" s="34">
        <v>2</v>
      </c>
      <c r="Q48" s="251"/>
      <c r="R48" s="208"/>
      <c r="S48" s="56"/>
      <c r="T48" s="25"/>
      <c r="U48" s="234"/>
      <c r="V48" s="34"/>
      <c r="W48" s="56">
        <v>6</v>
      </c>
      <c r="X48" s="44">
        <v>60</v>
      </c>
      <c r="Y48" s="56"/>
      <c r="Z48" s="208"/>
      <c r="AA48" s="234"/>
      <c r="AB48" s="25"/>
      <c r="AC48" s="234"/>
      <c r="AD48" s="34"/>
      <c r="AE48" s="83"/>
      <c r="AF48" s="314">
        <f t="shared" si="5"/>
        <v>60</v>
      </c>
    </row>
    <row r="49" spans="1:32" ht="13.5" customHeight="1">
      <c r="A49" s="11" t="s">
        <v>50</v>
      </c>
      <c r="B49" s="93" t="s">
        <v>30</v>
      </c>
      <c r="C49" s="58"/>
      <c r="D49" s="13"/>
      <c r="E49" s="60"/>
      <c r="F49" s="89" t="s">
        <v>231</v>
      </c>
      <c r="G49" s="74"/>
      <c r="H49" s="172">
        <f t="shared" si="16"/>
        <v>72</v>
      </c>
      <c r="I49" s="57">
        <v>4</v>
      </c>
      <c r="J49" s="67">
        <f t="shared" si="18"/>
        <v>68</v>
      </c>
      <c r="K49" s="59">
        <v>18</v>
      </c>
      <c r="L49" s="59">
        <v>48</v>
      </c>
      <c r="M49" s="165"/>
      <c r="N49" s="165"/>
      <c r="O49" s="165"/>
      <c r="P49" s="34">
        <v>2</v>
      </c>
      <c r="Q49" s="251"/>
      <c r="R49" s="208"/>
      <c r="S49" s="78">
        <v>4</v>
      </c>
      <c r="T49" s="25">
        <v>34</v>
      </c>
      <c r="U49" s="234"/>
      <c r="V49" s="34">
        <v>34</v>
      </c>
      <c r="W49" s="78"/>
      <c r="X49" s="44"/>
      <c r="Y49" s="56"/>
      <c r="Z49" s="208"/>
      <c r="AA49" s="15"/>
      <c r="AB49" s="25"/>
      <c r="AC49" s="234"/>
      <c r="AD49" s="34"/>
      <c r="AE49" s="83"/>
      <c r="AF49" s="314">
        <f t="shared" si="5"/>
        <v>68</v>
      </c>
    </row>
    <row r="50" spans="1:32" s="27" customFormat="1" ht="13.5" customHeight="1">
      <c r="A50" s="54" t="s">
        <v>256</v>
      </c>
      <c r="B50" s="100" t="s">
        <v>230</v>
      </c>
      <c r="C50" s="170"/>
      <c r="D50" s="57"/>
      <c r="E50" s="171"/>
      <c r="F50" s="89" t="s">
        <v>344</v>
      </c>
      <c r="G50" s="74"/>
      <c r="H50" s="172">
        <f t="shared" si="16"/>
        <v>60</v>
      </c>
      <c r="I50" s="57">
        <v>10</v>
      </c>
      <c r="J50" s="67">
        <f t="shared" si="18"/>
        <v>50</v>
      </c>
      <c r="K50" s="172">
        <v>48</v>
      </c>
      <c r="L50" s="172"/>
      <c r="M50" s="169"/>
      <c r="N50" s="169"/>
      <c r="O50" s="169"/>
      <c r="P50" s="34">
        <v>2</v>
      </c>
      <c r="Q50" s="251"/>
      <c r="R50" s="208"/>
      <c r="S50" s="251">
        <v>6</v>
      </c>
      <c r="T50" s="16">
        <v>38</v>
      </c>
      <c r="U50" s="15"/>
      <c r="V50" s="34"/>
      <c r="W50" s="78"/>
      <c r="X50" s="44"/>
      <c r="Y50" s="78"/>
      <c r="Z50" s="208"/>
      <c r="AA50" s="15">
        <v>4</v>
      </c>
      <c r="AB50" s="172">
        <v>12</v>
      </c>
      <c r="AC50" s="15"/>
      <c r="AD50" s="34"/>
      <c r="AE50" s="15"/>
      <c r="AF50" s="314">
        <f t="shared" si="5"/>
        <v>50</v>
      </c>
    </row>
    <row r="51" spans="1:32" s="27" customFormat="1" ht="21" customHeight="1">
      <c r="A51" s="54" t="s">
        <v>257</v>
      </c>
      <c r="B51" s="94" t="s">
        <v>334</v>
      </c>
      <c r="C51" s="58"/>
      <c r="D51" s="57"/>
      <c r="E51" s="57"/>
      <c r="F51" s="63" t="s">
        <v>231</v>
      </c>
      <c r="G51" s="74"/>
      <c r="H51" s="172">
        <f t="shared" si="16"/>
        <v>46</v>
      </c>
      <c r="I51" s="57">
        <v>4</v>
      </c>
      <c r="J51" s="67">
        <f t="shared" si="18"/>
        <v>42</v>
      </c>
      <c r="K51" s="59"/>
      <c r="L51" s="59">
        <v>40</v>
      </c>
      <c r="M51" s="165"/>
      <c r="N51" s="165"/>
      <c r="O51" s="165"/>
      <c r="P51" s="34">
        <v>2</v>
      </c>
      <c r="Q51" s="251"/>
      <c r="R51" s="208"/>
      <c r="S51" s="251"/>
      <c r="T51" s="16"/>
      <c r="U51" s="15"/>
      <c r="V51" s="34"/>
      <c r="W51" s="251"/>
      <c r="X51" s="251"/>
      <c r="Y51" s="78"/>
      <c r="Z51" s="208"/>
      <c r="AA51" s="16"/>
      <c r="AB51" s="16"/>
      <c r="AC51" s="15">
        <v>4</v>
      </c>
      <c r="AD51" s="34">
        <v>42</v>
      </c>
      <c r="AE51" s="15"/>
      <c r="AF51" s="314">
        <f t="shared" si="5"/>
        <v>42</v>
      </c>
    </row>
    <row r="52" spans="1:32" s="27" customFormat="1" ht="15.75" customHeight="1" thickBot="1">
      <c r="A52" s="54" t="s">
        <v>235</v>
      </c>
      <c r="B52" s="94" t="s">
        <v>266</v>
      </c>
      <c r="C52" s="58"/>
      <c r="D52" s="55"/>
      <c r="E52" s="55"/>
      <c r="F52" s="63" t="s">
        <v>231</v>
      </c>
      <c r="G52" s="74"/>
      <c r="H52" s="172">
        <f t="shared" si="16"/>
        <v>58</v>
      </c>
      <c r="I52" s="57">
        <v>2</v>
      </c>
      <c r="J52" s="67">
        <f t="shared" si="18"/>
        <v>56</v>
      </c>
      <c r="K52" s="134">
        <v>28</v>
      </c>
      <c r="L52" s="134">
        <v>26</v>
      </c>
      <c r="M52" s="165"/>
      <c r="N52" s="165"/>
      <c r="O52" s="165"/>
      <c r="P52" s="34">
        <v>2</v>
      </c>
      <c r="Q52" s="251"/>
      <c r="R52" s="208"/>
      <c r="S52" s="251"/>
      <c r="T52" s="16"/>
      <c r="U52" s="15"/>
      <c r="V52" s="34"/>
      <c r="W52" s="251"/>
      <c r="X52" s="251"/>
      <c r="Y52" s="78"/>
      <c r="Z52" s="208"/>
      <c r="AA52" s="16">
        <v>2</v>
      </c>
      <c r="AB52" s="16">
        <v>56</v>
      </c>
      <c r="AC52" s="15"/>
      <c r="AD52" s="34"/>
      <c r="AE52" s="15"/>
      <c r="AF52" s="315">
        <f t="shared" si="5"/>
        <v>56</v>
      </c>
    </row>
    <row r="53" spans="1:32" ht="13.5" customHeight="1" thickBot="1">
      <c r="A53" s="17" t="s">
        <v>51</v>
      </c>
      <c r="B53" s="95" t="s">
        <v>52</v>
      </c>
      <c r="C53" s="30"/>
      <c r="D53" s="17"/>
      <c r="E53" s="17"/>
      <c r="F53" s="33"/>
      <c r="G53" s="38"/>
      <c r="H53" s="19">
        <f t="shared" ref="H53:AD53" si="19">SUM(H54+H63+H68+H73)</f>
        <v>2318</v>
      </c>
      <c r="I53" s="19">
        <f t="shared" si="19"/>
        <v>102</v>
      </c>
      <c r="J53" s="19">
        <f t="shared" si="19"/>
        <v>2216</v>
      </c>
      <c r="K53" s="19">
        <f t="shared" si="19"/>
        <v>712</v>
      </c>
      <c r="L53" s="19">
        <f t="shared" si="19"/>
        <v>462</v>
      </c>
      <c r="M53" s="19">
        <f t="shared" si="19"/>
        <v>60</v>
      </c>
      <c r="N53" s="19">
        <f t="shared" si="19"/>
        <v>0</v>
      </c>
      <c r="O53" s="19">
        <f t="shared" si="19"/>
        <v>48</v>
      </c>
      <c r="P53" s="341">
        <f t="shared" si="19"/>
        <v>52</v>
      </c>
      <c r="Q53" s="340">
        <f t="shared" si="19"/>
        <v>0</v>
      </c>
      <c r="R53" s="341">
        <f t="shared" si="19"/>
        <v>0</v>
      </c>
      <c r="S53" s="340">
        <f t="shared" si="19"/>
        <v>4</v>
      </c>
      <c r="T53" s="19">
        <f t="shared" si="19"/>
        <v>172</v>
      </c>
      <c r="U53" s="19">
        <f t="shared" si="19"/>
        <v>10</v>
      </c>
      <c r="V53" s="341">
        <f t="shared" si="19"/>
        <v>364</v>
      </c>
      <c r="W53" s="340">
        <f t="shared" si="19"/>
        <v>12</v>
      </c>
      <c r="X53" s="19">
        <f t="shared" si="19"/>
        <v>146</v>
      </c>
      <c r="Y53" s="19">
        <f t="shared" si="19"/>
        <v>28</v>
      </c>
      <c r="Z53" s="341">
        <f t="shared" si="19"/>
        <v>708</v>
      </c>
      <c r="AA53" s="340">
        <f t="shared" si="19"/>
        <v>28</v>
      </c>
      <c r="AB53" s="19">
        <f t="shared" si="19"/>
        <v>388</v>
      </c>
      <c r="AC53" s="19">
        <f t="shared" si="19"/>
        <v>20</v>
      </c>
      <c r="AD53" s="341">
        <f t="shared" si="19"/>
        <v>438</v>
      </c>
      <c r="AE53" s="81"/>
      <c r="AF53" s="314">
        <f t="shared" si="5"/>
        <v>2216</v>
      </c>
    </row>
    <row r="54" spans="1:32" ht="42.75" customHeight="1" thickBot="1">
      <c r="A54" s="17" t="s">
        <v>53</v>
      </c>
      <c r="B54" s="111" t="s">
        <v>323</v>
      </c>
      <c r="C54" s="30"/>
      <c r="D54" s="17"/>
      <c r="E54" s="17"/>
      <c r="F54" s="33"/>
      <c r="G54" s="38"/>
      <c r="H54" s="19">
        <f>H55+H56+H57+H58+H59+H60+H61+H62</f>
        <v>1238</v>
      </c>
      <c r="I54" s="19">
        <f t="shared" ref="I54:AD54" si="20">I55+I56+I57+I58+I59+I60+I61+I62</f>
        <v>68</v>
      </c>
      <c r="J54" s="19">
        <f t="shared" si="20"/>
        <v>1170</v>
      </c>
      <c r="K54" s="19">
        <f t="shared" si="20"/>
        <v>440</v>
      </c>
      <c r="L54" s="19">
        <f t="shared" si="20"/>
        <v>324</v>
      </c>
      <c r="M54" s="19">
        <f t="shared" si="20"/>
        <v>30</v>
      </c>
      <c r="N54" s="19">
        <f t="shared" si="20"/>
        <v>0</v>
      </c>
      <c r="O54" s="19">
        <f t="shared" si="20"/>
        <v>24</v>
      </c>
      <c r="P54" s="341">
        <f t="shared" si="20"/>
        <v>28</v>
      </c>
      <c r="Q54" s="340">
        <f t="shared" si="20"/>
        <v>0</v>
      </c>
      <c r="R54" s="341">
        <f t="shared" si="20"/>
        <v>0</v>
      </c>
      <c r="S54" s="340">
        <f t="shared" si="20"/>
        <v>0</v>
      </c>
      <c r="T54" s="19">
        <f t="shared" si="20"/>
        <v>0</v>
      </c>
      <c r="U54" s="19">
        <f t="shared" si="20"/>
        <v>0</v>
      </c>
      <c r="V54" s="341">
        <f t="shared" si="20"/>
        <v>0</v>
      </c>
      <c r="W54" s="340">
        <f t="shared" si="20"/>
        <v>8</v>
      </c>
      <c r="X54" s="19">
        <f t="shared" si="20"/>
        <v>96</v>
      </c>
      <c r="Y54" s="19">
        <f t="shared" si="20"/>
        <v>22</v>
      </c>
      <c r="Z54" s="341">
        <f t="shared" si="20"/>
        <v>534</v>
      </c>
      <c r="AA54" s="340">
        <f t="shared" si="20"/>
        <v>28</v>
      </c>
      <c r="AB54" s="19">
        <f t="shared" si="20"/>
        <v>316</v>
      </c>
      <c r="AC54" s="19">
        <f t="shared" si="20"/>
        <v>10</v>
      </c>
      <c r="AD54" s="341">
        <f t="shared" si="20"/>
        <v>224</v>
      </c>
      <c r="AE54" s="82"/>
      <c r="AF54" s="314">
        <f t="shared" si="5"/>
        <v>1170</v>
      </c>
    </row>
    <row r="55" spans="1:32" ht="13.5" customHeight="1">
      <c r="A55" s="11" t="s">
        <v>55</v>
      </c>
      <c r="B55" s="93" t="s">
        <v>56</v>
      </c>
      <c r="C55" s="58"/>
      <c r="D55" s="13"/>
      <c r="E55" s="13"/>
      <c r="F55" s="63" t="s">
        <v>341</v>
      </c>
      <c r="G55" s="74"/>
      <c r="H55" s="59">
        <f>I55+J55</f>
        <v>232</v>
      </c>
      <c r="I55" s="57">
        <v>16</v>
      </c>
      <c r="J55" s="67">
        <f>K55+L55+M55+N55+O55+P55</f>
        <v>216</v>
      </c>
      <c r="K55" s="59">
        <v>60</v>
      </c>
      <c r="L55" s="59">
        <v>140</v>
      </c>
      <c r="M55" s="165"/>
      <c r="N55" s="165"/>
      <c r="O55" s="165">
        <v>8</v>
      </c>
      <c r="P55" s="34">
        <v>8</v>
      </c>
      <c r="Q55" s="251"/>
      <c r="R55" s="208"/>
      <c r="S55" s="251"/>
      <c r="T55" s="16"/>
      <c r="U55" s="15"/>
      <c r="V55" s="34"/>
      <c r="W55" s="251">
        <v>8</v>
      </c>
      <c r="X55" s="251">
        <v>96</v>
      </c>
      <c r="Y55" s="78">
        <v>8</v>
      </c>
      <c r="Z55" s="208">
        <v>120</v>
      </c>
      <c r="AA55" s="16"/>
      <c r="AB55" s="16"/>
      <c r="AC55" s="15"/>
      <c r="AD55" s="34"/>
      <c r="AE55" s="83"/>
      <c r="AF55" s="314">
        <f t="shared" si="5"/>
        <v>216</v>
      </c>
    </row>
    <row r="56" spans="1:32" ht="14.25" customHeight="1">
      <c r="A56" s="11" t="s">
        <v>58</v>
      </c>
      <c r="B56" s="154" t="s">
        <v>324</v>
      </c>
      <c r="C56" s="58"/>
      <c r="D56" s="13"/>
      <c r="E56" s="13"/>
      <c r="F56" s="63" t="s">
        <v>231</v>
      </c>
      <c r="G56" s="74"/>
      <c r="H56" s="172">
        <f t="shared" ref="H56:H62" si="21">I56+J56</f>
        <v>112</v>
      </c>
      <c r="I56" s="57">
        <v>10</v>
      </c>
      <c r="J56" s="67">
        <f>K56+L56+M56+N56+O56+P56</f>
        <v>102</v>
      </c>
      <c r="K56" s="59">
        <v>64</v>
      </c>
      <c r="L56" s="59">
        <v>36</v>
      </c>
      <c r="M56" s="165"/>
      <c r="N56" s="165"/>
      <c r="O56" s="165"/>
      <c r="P56" s="34">
        <v>2</v>
      </c>
      <c r="Q56" s="251"/>
      <c r="R56" s="208"/>
      <c r="S56" s="251"/>
      <c r="T56" s="16"/>
      <c r="U56" s="15"/>
      <c r="V56" s="34"/>
      <c r="W56" s="251"/>
      <c r="X56" s="251"/>
      <c r="Y56" s="44">
        <v>10</v>
      </c>
      <c r="Z56" s="208">
        <v>102</v>
      </c>
      <c r="AA56" s="16"/>
      <c r="AB56" s="16"/>
      <c r="AC56" s="15"/>
      <c r="AD56" s="34"/>
      <c r="AE56" s="83"/>
      <c r="AF56" s="314">
        <f t="shared" si="5"/>
        <v>102</v>
      </c>
    </row>
    <row r="57" spans="1:32" ht="36" customHeight="1">
      <c r="A57" s="11" t="s">
        <v>60</v>
      </c>
      <c r="B57" s="154" t="s">
        <v>325</v>
      </c>
      <c r="C57" s="58"/>
      <c r="D57" s="13"/>
      <c r="E57" s="13"/>
      <c r="F57" s="63" t="s">
        <v>341</v>
      </c>
      <c r="G57" s="74"/>
      <c r="H57" s="172">
        <f t="shared" si="21"/>
        <v>224</v>
      </c>
      <c r="I57" s="57">
        <v>16</v>
      </c>
      <c r="J57" s="67">
        <f>K57+L57+M57+N57+O57+P57</f>
        <v>208</v>
      </c>
      <c r="K57" s="59">
        <v>144</v>
      </c>
      <c r="L57" s="59">
        <v>48</v>
      </c>
      <c r="M57" s="165"/>
      <c r="N57" s="165"/>
      <c r="O57" s="165">
        <v>8</v>
      </c>
      <c r="P57" s="34">
        <v>8</v>
      </c>
      <c r="Q57" s="251"/>
      <c r="R57" s="208"/>
      <c r="S57" s="251"/>
      <c r="T57" s="16"/>
      <c r="U57" s="234"/>
      <c r="V57" s="34"/>
      <c r="W57" s="251"/>
      <c r="X57" s="251"/>
      <c r="Y57" s="56">
        <v>4</v>
      </c>
      <c r="Z57" s="208">
        <v>96</v>
      </c>
      <c r="AA57" s="16">
        <v>12</v>
      </c>
      <c r="AB57" s="16">
        <v>112</v>
      </c>
      <c r="AC57" s="15"/>
      <c r="AD57" s="34"/>
      <c r="AE57" s="83"/>
      <c r="AF57" s="315">
        <f t="shared" si="5"/>
        <v>208</v>
      </c>
    </row>
    <row r="58" spans="1:32" ht="26.25" customHeight="1">
      <c r="A58" s="11" t="s">
        <v>62</v>
      </c>
      <c r="B58" s="154" t="s">
        <v>326</v>
      </c>
      <c r="C58" s="58"/>
      <c r="D58" s="13"/>
      <c r="E58" s="60"/>
      <c r="F58" s="63" t="s">
        <v>341</v>
      </c>
      <c r="G58" s="74"/>
      <c r="H58" s="172">
        <f t="shared" si="21"/>
        <v>220</v>
      </c>
      <c r="I58" s="57">
        <v>16</v>
      </c>
      <c r="J58" s="67">
        <f>K58+L58+M58+N58+O58+P58</f>
        <v>204</v>
      </c>
      <c r="K58" s="59">
        <v>90</v>
      </c>
      <c r="L58" s="59">
        <v>68</v>
      </c>
      <c r="M58" s="165">
        <v>30</v>
      </c>
      <c r="N58" s="165"/>
      <c r="O58" s="165">
        <v>8</v>
      </c>
      <c r="P58" s="34">
        <v>8</v>
      </c>
      <c r="Q58" s="251"/>
      <c r="R58" s="208"/>
      <c r="S58" s="56"/>
      <c r="T58" s="25"/>
      <c r="U58" s="234"/>
      <c r="V58" s="34"/>
      <c r="W58" s="251"/>
      <c r="X58" s="251"/>
      <c r="Y58" s="78"/>
      <c r="Z58" s="208"/>
      <c r="AA58" s="16">
        <v>16</v>
      </c>
      <c r="AB58" s="16">
        <v>204</v>
      </c>
      <c r="AC58" s="15"/>
      <c r="AD58" s="34"/>
      <c r="AE58" s="83"/>
      <c r="AF58" s="315">
        <f t="shared" si="5"/>
        <v>204</v>
      </c>
    </row>
    <row r="59" spans="1:32" s="27" customFormat="1" ht="33.75" customHeight="1">
      <c r="A59" s="65" t="s">
        <v>327</v>
      </c>
      <c r="B59" s="144" t="s">
        <v>63</v>
      </c>
      <c r="C59" s="170"/>
      <c r="D59" s="171"/>
      <c r="E59" s="239"/>
      <c r="F59" s="63" t="s">
        <v>231</v>
      </c>
      <c r="G59" s="61"/>
      <c r="H59" s="172">
        <f t="shared" si="21"/>
        <v>126</v>
      </c>
      <c r="I59" s="57">
        <v>10</v>
      </c>
      <c r="J59" s="67">
        <f t="shared" ref="J59:J60" si="22">K59+L59+M59+N59+O59+P59</f>
        <v>116</v>
      </c>
      <c r="K59" s="172">
        <v>82</v>
      </c>
      <c r="L59" s="172">
        <v>32</v>
      </c>
      <c r="M59" s="232"/>
      <c r="N59" s="232"/>
      <c r="O59" s="232"/>
      <c r="P59" s="34">
        <v>2</v>
      </c>
      <c r="Q59" s="251"/>
      <c r="R59" s="208"/>
      <c r="S59" s="56"/>
      <c r="T59" s="172"/>
      <c r="U59" s="234"/>
      <c r="V59" s="34"/>
      <c r="W59" s="251"/>
      <c r="X59" s="251"/>
      <c r="Y59" s="78"/>
      <c r="Z59" s="208"/>
      <c r="AA59" s="16"/>
      <c r="AB59" s="16"/>
      <c r="AC59" s="15">
        <v>10</v>
      </c>
      <c r="AD59" s="34">
        <v>116</v>
      </c>
      <c r="AE59" s="233"/>
      <c r="AF59" s="315">
        <f t="shared" si="5"/>
        <v>116</v>
      </c>
    </row>
    <row r="60" spans="1:32" ht="13.5" customHeight="1">
      <c r="A60" s="28" t="s">
        <v>227</v>
      </c>
      <c r="B60" s="12" t="s">
        <v>65</v>
      </c>
      <c r="C60" s="13"/>
      <c r="D60" s="430"/>
      <c r="E60" s="431"/>
      <c r="F60" s="90"/>
      <c r="G60" s="61"/>
      <c r="H60" s="172">
        <f t="shared" si="21"/>
        <v>0</v>
      </c>
      <c r="I60" s="14"/>
      <c r="J60" s="67">
        <f t="shared" si="22"/>
        <v>0</v>
      </c>
      <c r="K60" s="59"/>
      <c r="L60" s="172"/>
      <c r="M60" s="165"/>
      <c r="N60" s="165"/>
      <c r="O60" s="165"/>
      <c r="P60" s="34"/>
      <c r="Q60" s="255"/>
      <c r="R60" s="210"/>
      <c r="S60" s="244"/>
      <c r="T60" s="26"/>
      <c r="U60" s="171"/>
      <c r="V60" s="40"/>
      <c r="W60" s="209"/>
      <c r="X60" s="255"/>
      <c r="Y60" s="260"/>
      <c r="Z60" s="210"/>
      <c r="AA60" s="239"/>
      <c r="AB60" s="26"/>
      <c r="AC60" s="171"/>
      <c r="AD60" s="40"/>
      <c r="AE60" s="84"/>
      <c r="AF60" s="314">
        <f t="shared" si="5"/>
        <v>0</v>
      </c>
    </row>
    <row r="61" spans="1:32" ht="13.5" customHeight="1" thickBot="1">
      <c r="A61" s="28" t="s">
        <v>228</v>
      </c>
      <c r="B61" s="12" t="s">
        <v>217</v>
      </c>
      <c r="C61" s="13"/>
      <c r="D61" s="496"/>
      <c r="E61" s="497"/>
      <c r="F61" s="91" t="s">
        <v>345</v>
      </c>
      <c r="G61" s="61"/>
      <c r="H61" s="172">
        <f t="shared" si="21"/>
        <v>324</v>
      </c>
      <c r="I61" s="167"/>
      <c r="J61" s="22">
        <v>324</v>
      </c>
      <c r="K61" s="59"/>
      <c r="L61" s="172"/>
      <c r="M61" s="165"/>
      <c r="N61" s="165"/>
      <c r="O61" s="165"/>
      <c r="P61" s="34"/>
      <c r="Q61" s="251"/>
      <c r="R61" s="208"/>
      <c r="S61" s="78"/>
      <c r="T61" s="25"/>
      <c r="U61" s="234"/>
      <c r="V61" s="34"/>
      <c r="W61" s="347"/>
      <c r="X61" s="251"/>
      <c r="Y61" s="78"/>
      <c r="Z61" s="208">
        <v>216</v>
      </c>
      <c r="AA61" s="15"/>
      <c r="AB61" s="25"/>
      <c r="AC61" s="234"/>
      <c r="AD61" s="34">
        <v>108</v>
      </c>
      <c r="AE61" s="84"/>
      <c r="AF61" s="314">
        <f t="shared" si="5"/>
        <v>324</v>
      </c>
    </row>
    <row r="62" spans="1:32" s="27" customFormat="1" ht="13.5" customHeight="1" thickBot="1">
      <c r="A62" s="324" t="s">
        <v>337</v>
      </c>
      <c r="B62" s="325" t="s">
        <v>339</v>
      </c>
      <c r="C62" s="29"/>
      <c r="D62" s="318"/>
      <c r="E62" s="317"/>
      <c r="F62" s="319"/>
      <c r="G62" s="320"/>
      <c r="H62" s="172">
        <f t="shared" si="21"/>
        <v>0</v>
      </c>
      <c r="I62" s="321"/>
      <c r="J62" s="322"/>
      <c r="K62" s="10"/>
      <c r="L62" s="10"/>
      <c r="M62" s="137"/>
      <c r="N62" s="137"/>
      <c r="O62" s="137"/>
      <c r="P62" s="35"/>
      <c r="Q62" s="254"/>
      <c r="R62" s="211"/>
      <c r="S62" s="259"/>
      <c r="T62" s="10"/>
      <c r="U62" s="137"/>
      <c r="V62" s="101"/>
      <c r="W62" s="348"/>
      <c r="X62" s="254"/>
      <c r="Y62" s="259"/>
      <c r="Z62" s="211"/>
      <c r="AA62" s="79"/>
      <c r="AB62" s="349"/>
      <c r="AC62" s="79"/>
      <c r="AD62" s="101"/>
      <c r="AE62" s="323"/>
      <c r="AF62" s="314"/>
    </row>
    <row r="63" spans="1:32" ht="23.25" customHeight="1" thickBot="1">
      <c r="A63" s="17" t="s">
        <v>67</v>
      </c>
      <c r="B63" s="20" t="s">
        <v>68</v>
      </c>
      <c r="C63" s="17"/>
      <c r="D63" s="17"/>
      <c r="E63" s="49"/>
      <c r="F63" s="88"/>
      <c r="G63" s="38"/>
      <c r="H63" s="19">
        <f>SUM(H64:H67)</f>
        <v>234</v>
      </c>
      <c r="I63" s="19">
        <f t="shared" ref="I63:AD63" si="23">SUM(I64:I67)</f>
        <v>10</v>
      </c>
      <c r="J63" s="19">
        <f t="shared" si="23"/>
        <v>224</v>
      </c>
      <c r="K63" s="19">
        <f t="shared" si="23"/>
        <v>64</v>
      </c>
      <c r="L63" s="19">
        <f t="shared" si="23"/>
        <v>30</v>
      </c>
      <c r="M63" s="19">
        <f t="shared" si="23"/>
        <v>0</v>
      </c>
      <c r="N63" s="19">
        <f t="shared" si="23"/>
        <v>0</v>
      </c>
      <c r="O63" s="19">
        <f t="shared" si="23"/>
        <v>8</v>
      </c>
      <c r="P63" s="341">
        <f t="shared" si="23"/>
        <v>8</v>
      </c>
      <c r="Q63" s="340">
        <f t="shared" si="23"/>
        <v>0</v>
      </c>
      <c r="R63" s="341">
        <f t="shared" si="23"/>
        <v>0</v>
      </c>
      <c r="S63" s="340">
        <f t="shared" si="23"/>
        <v>0</v>
      </c>
      <c r="T63" s="19">
        <f t="shared" si="23"/>
        <v>0</v>
      </c>
      <c r="U63" s="19">
        <f t="shared" si="23"/>
        <v>0</v>
      </c>
      <c r="V63" s="341">
        <f t="shared" si="23"/>
        <v>0</v>
      </c>
      <c r="W63" s="345">
        <f t="shared" si="23"/>
        <v>4</v>
      </c>
      <c r="X63" s="340">
        <f t="shared" si="23"/>
        <v>50</v>
      </c>
      <c r="Y63" s="19">
        <f t="shared" si="23"/>
        <v>6</v>
      </c>
      <c r="Z63" s="342">
        <f t="shared" si="23"/>
        <v>174</v>
      </c>
      <c r="AA63" s="345">
        <f t="shared" si="23"/>
        <v>0</v>
      </c>
      <c r="AB63" s="19">
        <f t="shared" si="23"/>
        <v>0</v>
      </c>
      <c r="AC63" s="19">
        <f t="shared" si="23"/>
        <v>0</v>
      </c>
      <c r="AD63" s="341">
        <f t="shared" si="23"/>
        <v>0</v>
      </c>
      <c r="AE63" s="82"/>
      <c r="AF63" s="314">
        <f t="shared" si="5"/>
        <v>224</v>
      </c>
    </row>
    <row r="64" spans="1:32" ht="33" customHeight="1">
      <c r="A64" s="11" t="s">
        <v>70</v>
      </c>
      <c r="B64" s="12" t="s">
        <v>229</v>
      </c>
      <c r="C64" s="13"/>
      <c r="D64" s="13"/>
      <c r="E64" s="60"/>
      <c r="F64" s="89" t="s">
        <v>341</v>
      </c>
      <c r="G64" s="74"/>
      <c r="H64" s="59">
        <f>I64+J64</f>
        <v>120</v>
      </c>
      <c r="I64" s="57">
        <v>10</v>
      </c>
      <c r="J64" s="22">
        <f>K64+L64+M64+N64+O64+P64</f>
        <v>110</v>
      </c>
      <c r="K64" s="59">
        <v>64</v>
      </c>
      <c r="L64" s="59">
        <v>30</v>
      </c>
      <c r="M64" s="165"/>
      <c r="N64" s="165"/>
      <c r="O64" s="165">
        <v>8</v>
      </c>
      <c r="P64" s="34">
        <v>8</v>
      </c>
      <c r="Q64" s="251"/>
      <c r="R64" s="208"/>
      <c r="S64" s="78"/>
      <c r="T64" s="25"/>
      <c r="U64" s="234"/>
      <c r="V64" s="34"/>
      <c r="W64" s="272">
        <v>4</v>
      </c>
      <c r="X64" s="287">
        <v>50</v>
      </c>
      <c r="Y64" s="258">
        <v>6</v>
      </c>
      <c r="Z64" s="208">
        <v>60</v>
      </c>
      <c r="AA64" s="288"/>
      <c r="AB64" s="270"/>
      <c r="AC64" s="264"/>
      <c r="AD64" s="34"/>
      <c r="AE64" s="83"/>
      <c r="AF64" s="314">
        <f t="shared" si="5"/>
        <v>110</v>
      </c>
    </row>
    <row r="65" spans="1:32" s="27" customFormat="1" ht="14.25" customHeight="1">
      <c r="A65" s="25" t="s">
        <v>220</v>
      </c>
      <c r="B65" s="12" t="s">
        <v>65</v>
      </c>
      <c r="C65" s="26"/>
      <c r="D65" s="26"/>
      <c r="E65" s="60"/>
      <c r="F65" s="86"/>
      <c r="G65" s="74"/>
      <c r="H65" s="172">
        <f t="shared" ref="H65:H67" si="24">I65+J65</f>
        <v>0</v>
      </c>
      <c r="I65" s="57"/>
      <c r="J65" s="22">
        <f t="shared" ref="J65" si="25">SUM(Q65:AD65)</f>
        <v>0</v>
      </c>
      <c r="K65" s="59"/>
      <c r="L65" s="59"/>
      <c r="M65" s="165"/>
      <c r="N65" s="165"/>
      <c r="O65" s="165"/>
      <c r="P65" s="34"/>
      <c r="Q65" s="251"/>
      <c r="R65" s="208"/>
      <c r="S65" s="251"/>
      <c r="T65" s="16"/>
      <c r="U65" s="15"/>
      <c r="V65" s="34"/>
      <c r="W65" s="251"/>
      <c r="X65" s="251"/>
      <c r="Y65" s="78"/>
      <c r="Z65" s="208"/>
      <c r="AA65" s="16"/>
      <c r="AB65" s="16"/>
      <c r="AC65" s="15"/>
      <c r="AD65" s="34"/>
      <c r="AE65" s="50"/>
      <c r="AF65" s="314">
        <f t="shared" si="5"/>
        <v>0</v>
      </c>
    </row>
    <row r="66" spans="1:32" s="27" customFormat="1" ht="14.25" customHeight="1">
      <c r="A66" s="25" t="s">
        <v>221</v>
      </c>
      <c r="B66" s="12" t="s">
        <v>217</v>
      </c>
      <c r="C66" s="57"/>
      <c r="D66" s="57"/>
      <c r="E66" s="57"/>
      <c r="F66" s="66" t="s">
        <v>231</v>
      </c>
      <c r="G66" s="57"/>
      <c r="H66" s="172">
        <f t="shared" si="24"/>
        <v>108</v>
      </c>
      <c r="I66" s="57"/>
      <c r="J66" s="22">
        <v>108</v>
      </c>
      <c r="K66" s="172"/>
      <c r="L66" s="172"/>
      <c r="M66" s="172"/>
      <c r="N66" s="172"/>
      <c r="O66" s="172"/>
      <c r="P66" s="34"/>
      <c r="Q66" s="251"/>
      <c r="R66" s="208"/>
      <c r="S66" s="251"/>
      <c r="T66" s="172"/>
      <c r="U66" s="172"/>
      <c r="V66" s="34"/>
      <c r="W66" s="251"/>
      <c r="X66" s="44"/>
      <c r="Y66" s="44"/>
      <c r="Z66" s="208">
        <v>108</v>
      </c>
      <c r="AA66" s="16"/>
      <c r="AB66" s="172"/>
      <c r="AC66" s="172"/>
      <c r="AD66" s="34"/>
      <c r="AE66" s="50"/>
      <c r="AF66" s="314">
        <f t="shared" si="5"/>
        <v>108</v>
      </c>
    </row>
    <row r="67" spans="1:32" s="27" customFormat="1" ht="14.25" customHeight="1" thickBot="1">
      <c r="A67" s="324" t="s">
        <v>337</v>
      </c>
      <c r="B67" s="144" t="s">
        <v>339</v>
      </c>
      <c r="C67" s="57"/>
      <c r="D67" s="57"/>
      <c r="E67" s="57"/>
      <c r="F67" s="66"/>
      <c r="G67" s="57"/>
      <c r="H67" s="172">
        <f t="shared" si="24"/>
        <v>6</v>
      </c>
      <c r="I67" s="57"/>
      <c r="J67" s="22">
        <v>6</v>
      </c>
      <c r="K67" s="172"/>
      <c r="L67" s="172"/>
      <c r="M67" s="172"/>
      <c r="N67" s="172"/>
      <c r="O67" s="172"/>
      <c r="P67" s="34"/>
      <c r="Q67" s="251"/>
      <c r="R67" s="208"/>
      <c r="S67" s="251"/>
      <c r="T67" s="172"/>
      <c r="U67" s="172"/>
      <c r="V67" s="34"/>
      <c r="W67" s="251"/>
      <c r="X67" s="44"/>
      <c r="Y67" s="44"/>
      <c r="Z67" s="208">
        <v>6</v>
      </c>
      <c r="AA67" s="16"/>
      <c r="AB67" s="172"/>
      <c r="AC67" s="172"/>
      <c r="AD67" s="34"/>
      <c r="AE67" s="50"/>
      <c r="AF67" s="314"/>
    </row>
    <row r="68" spans="1:32" ht="23.25" customHeight="1" thickBot="1">
      <c r="A68" s="17" t="s">
        <v>71</v>
      </c>
      <c r="B68" s="326" t="s">
        <v>72</v>
      </c>
      <c r="C68" s="327"/>
      <c r="D68" s="327"/>
      <c r="E68" s="328"/>
      <c r="F68" s="96"/>
      <c r="G68" s="329"/>
      <c r="H68" s="330">
        <f>SUM(H69:H72)</f>
        <v>296</v>
      </c>
      <c r="I68" s="330">
        <f t="shared" ref="I68:AD68" si="26">SUM(I69:I72)</f>
        <v>10</v>
      </c>
      <c r="J68" s="330">
        <f t="shared" si="26"/>
        <v>286</v>
      </c>
      <c r="K68" s="330">
        <f t="shared" si="26"/>
        <v>86</v>
      </c>
      <c r="L68" s="330">
        <f t="shared" si="26"/>
        <v>40</v>
      </c>
      <c r="M68" s="330">
        <f t="shared" si="26"/>
        <v>30</v>
      </c>
      <c r="N68" s="330">
        <f t="shared" si="26"/>
        <v>0</v>
      </c>
      <c r="O68" s="330">
        <f t="shared" si="26"/>
        <v>8</v>
      </c>
      <c r="P68" s="330">
        <f t="shared" si="26"/>
        <v>8</v>
      </c>
      <c r="Q68" s="330">
        <f t="shared" si="26"/>
        <v>0</v>
      </c>
      <c r="R68" s="344">
        <f t="shared" si="26"/>
        <v>0</v>
      </c>
      <c r="S68" s="343">
        <f t="shared" si="26"/>
        <v>0</v>
      </c>
      <c r="T68" s="330">
        <f t="shared" si="26"/>
        <v>0</v>
      </c>
      <c r="U68" s="330">
        <f t="shared" si="26"/>
        <v>0</v>
      </c>
      <c r="V68" s="344">
        <f t="shared" si="26"/>
        <v>0</v>
      </c>
      <c r="W68" s="343">
        <f t="shared" si="26"/>
        <v>0</v>
      </c>
      <c r="X68" s="330">
        <f t="shared" si="26"/>
        <v>0</v>
      </c>
      <c r="Y68" s="330">
        <f t="shared" si="26"/>
        <v>0</v>
      </c>
      <c r="Z68" s="344">
        <f t="shared" si="26"/>
        <v>0</v>
      </c>
      <c r="AA68" s="343">
        <f t="shared" si="26"/>
        <v>0</v>
      </c>
      <c r="AB68" s="330">
        <f t="shared" si="26"/>
        <v>72</v>
      </c>
      <c r="AC68" s="330">
        <f t="shared" si="26"/>
        <v>10</v>
      </c>
      <c r="AD68" s="344">
        <f t="shared" si="26"/>
        <v>214</v>
      </c>
      <c r="AE68" s="82"/>
      <c r="AF68" s="314">
        <f t="shared" si="5"/>
        <v>286</v>
      </c>
    </row>
    <row r="69" spans="1:32" ht="23.25" customHeight="1">
      <c r="A69" s="11" t="s">
        <v>74</v>
      </c>
      <c r="B69" s="144" t="s">
        <v>75</v>
      </c>
      <c r="C69" s="13"/>
      <c r="D69" s="13"/>
      <c r="E69" s="60"/>
      <c r="F69" s="89" t="s">
        <v>341</v>
      </c>
      <c r="G69" s="74"/>
      <c r="H69" s="59">
        <f>I69+J69</f>
        <v>182</v>
      </c>
      <c r="I69" s="57">
        <v>10</v>
      </c>
      <c r="J69" s="67">
        <f>K69+L69+M69+N69+O69+P69</f>
        <v>172</v>
      </c>
      <c r="K69" s="59">
        <v>86</v>
      </c>
      <c r="L69" s="59">
        <v>40</v>
      </c>
      <c r="M69" s="165">
        <v>30</v>
      </c>
      <c r="N69" s="165"/>
      <c r="O69" s="165">
        <v>8</v>
      </c>
      <c r="P69" s="34">
        <v>8</v>
      </c>
      <c r="Q69" s="251"/>
      <c r="R69" s="208"/>
      <c r="S69" s="251"/>
      <c r="T69" s="16"/>
      <c r="U69" s="15"/>
      <c r="V69" s="34"/>
      <c r="W69" s="251"/>
      <c r="X69" s="287"/>
      <c r="Y69" s="258"/>
      <c r="Z69" s="208"/>
      <c r="AA69" s="16"/>
      <c r="AB69" s="16">
        <v>72</v>
      </c>
      <c r="AC69" s="15">
        <v>10</v>
      </c>
      <c r="AD69" s="34">
        <v>100</v>
      </c>
      <c r="AE69" s="83"/>
      <c r="AF69" s="314">
        <f t="shared" si="5"/>
        <v>172</v>
      </c>
    </row>
    <row r="70" spans="1:32" s="27" customFormat="1" ht="13.5" customHeight="1">
      <c r="A70" s="25" t="s">
        <v>218</v>
      </c>
      <c r="B70" s="12" t="s">
        <v>65</v>
      </c>
      <c r="C70" s="26"/>
      <c r="D70" s="26"/>
      <c r="E70" s="60"/>
      <c r="F70" s="86"/>
      <c r="G70" s="61"/>
      <c r="H70" s="172">
        <f t="shared" ref="H70:H72" si="27">I70+J70</f>
        <v>0</v>
      </c>
      <c r="I70" s="57"/>
      <c r="J70" s="22">
        <f t="shared" ref="J70" si="28">SUM(Q70:AD70)</f>
        <v>0</v>
      </c>
      <c r="K70" s="59"/>
      <c r="L70" s="59"/>
      <c r="M70" s="165"/>
      <c r="N70" s="165"/>
      <c r="O70" s="165"/>
      <c r="P70" s="34"/>
      <c r="Q70" s="251"/>
      <c r="R70" s="208"/>
      <c r="S70" s="251"/>
      <c r="T70" s="16"/>
      <c r="U70" s="15"/>
      <c r="V70" s="34"/>
      <c r="W70" s="251"/>
      <c r="X70" s="251"/>
      <c r="Y70" s="78"/>
      <c r="Z70" s="208"/>
      <c r="AA70" s="16"/>
      <c r="AB70" s="16"/>
      <c r="AC70" s="234"/>
      <c r="AD70" s="34"/>
      <c r="AE70" s="83"/>
      <c r="AF70" s="314">
        <f t="shared" si="5"/>
        <v>0</v>
      </c>
    </row>
    <row r="71" spans="1:32" s="27" customFormat="1" ht="14.25" customHeight="1">
      <c r="A71" s="25" t="s">
        <v>219</v>
      </c>
      <c r="B71" s="12" t="s">
        <v>217</v>
      </c>
      <c r="C71" s="26"/>
      <c r="D71" s="26"/>
      <c r="E71" s="60"/>
      <c r="F71" s="89" t="s">
        <v>231</v>
      </c>
      <c r="G71" s="61"/>
      <c r="H71" s="172">
        <f t="shared" si="27"/>
        <v>108</v>
      </c>
      <c r="I71" s="57"/>
      <c r="J71" s="22">
        <v>108</v>
      </c>
      <c r="K71" s="59"/>
      <c r="L71" s="59"/>
      <c r="M71" s="165"/>
      <c r="N71" s="165"/>
      <c r="O71" s="165"/>
      <c r="P71" s="34"/>
      <c r="Q71" s="251"/>
      <c r="R71" s="208"/>
      <c r="S71" s="251"/>
      <c r="T71" s="16"/>
      <c r="U71" s="15"/>
      <c r="V71" s="34"/>
      <c r="W71" s="347"/>
      <c r="X71" s="251"/>
      <c r="Y71" s="78"/>
      <c r="Z71" s="208"/>
      <c r="AA71" s="15"/>
      <c r="AB71" s="25"/>
      <c r="AC71" s="234"/>
      <c r="AD71" s="34">
        <v>108</v>
      </c>
      <c r="AE71" s="83"/>
      <c r="AF71" s="314">
        <f t="shared" si="5"/>
        <v>108</v>
      </c>
    </row>
    <row r="72" spans="1:32" s="27" customFormat="1" ht="14.25" customHeight="1" thickBot="1">
      <c r="A72" s="324" t="s">
        <v>337</v>
      </c>
      <c r="B72" s="144" t="s">
        <v>339</v>
      </c>
      <c r="C72" s="29"/>
      <c r="D72" s="29"/>
      <c r="E72" s="51"/>
      <c r="F72" s="92"/>
      <c r="G72" s="320"/>
      <c r="H72" s="172">
        <f t="shared" si="27"/>
        <v>6</v>
      </c>
      <c r="I72" s="29"/>
      <c r="J72" s="322">
        <v>6</v>
      </c>
      <c r="K72" s="10"/>
      <c r="L72" s="10"/>
      <c r="M72" s="137"/>
      <c r="N72" s="137"/>
      <c r="O72" s="137"/>
      <c r="P72" s="101"/>
      <c r="Q72" s="254"/>
      <c r="R72" s="310"/>
      <c r="S72" s="254"/>
      <c r="T72" s="275"/>
      <c r="U72" s="79"/>
      <c r="V72" s="37"/>
      <c r="W72" s="350"/>
      <c r="X72" s="254"/>
      <c r="Y72" s="259"/>
      <c r="Z72" s="309"/>
      <c r="AA72" s="79"/>
      <c r="AB72" s="10"/>
      <c r="AC72" s="137"/>
      <c r="AD72" s="35">
        <v>6</v>
      </c>
      <c r="AE72" s="50"/>
      <c r="AF72" s="339"/>
    </row>
    <row r="73" spans="1:32" ht="32.25" customHeight="1" thickBot="1">
      <c r="A73" s="68" t="s">
        <v>78</v>
      </c>
      <c r="B73" s="240" t="s">
        <v>328</v>
      </c>
      <c r="C73" s="17"/>
      <c r="D73" s="17"/>
      <c r="E73" s="49"/>
      <c r="F73" s="88"/>
      <c r="G73" s="38"/>
      <c r="H73" s="17">
        <f>SUM(H74:H77)</f>
        <v>550</v>
      </c>
      <c r="I73" s="17">
        <f t="shared" ref="I73:AD73" si="29">SUM(I74:I77)</f>
        <v>14</v>
      </c>
      <c r="J73" s="17">
        <f t="shared" si="29"/>
        <v>536</v>
      </c>
      <c r="K73" s="17">
        <f t="shared" si="29"/>
        <v>122</v>
      </c>
      <c r="L73" s="17">
        <f t="shared" si="29"/>
        <v>68</v>
      </c>
      <c r="M73" s="17">
        <f t="shared" si="29"/>
        <v>0</v>
      </c>
      <c r="N73" s="17">
        <f t="shared" si="29"/>
        <v>0</v>
      </c>
      <c r="O73" s="17">
        <f t="shared" si="29"/>
        <v>8</v>
      </c>
      <c r="P73" s="33">
        <f t="shared" si="29"/>
        <v>8</v>
      </c>
      <c r="Q73" s="30">
        <f t="shared" si="29"/>
        <v>0</v>
      </c>
      <c r="R73" s="33">
        <f t="shared" si="29"/>
        <v>0</v>
      </c>
      <c r="S73" s="30">
        <f t="shared" si="29"/>
        <v>4</v>
      </c>
      <c r="T73" s="17">
        <f t="shared" si="29"/>
        <v>172</v>
      </c>
      <c r="U73" s="17">
        <f t="shared" si="29"/>
        <v>10</v>
      </c>
      <c r="V73" s="33">
        <f t="shared" si="29"/>
        <v>364</v>
      </c>
      <c r="W73" s="30">
        <f t="shared" si="29"/>
        <v>0</v>
      </c>
      <c r="X73" s="17">
        <f t="shared" si="29"/>
        <v>0</v>
      </c>
      <c r="Y73" s="17">
        <f t="shared" si="29"/>
        <v>0</v>
      </c>
      <c r="Z73" s="33">
        <f t="shared" si="29"/>
        <v>0</v>
      </c>
      <c r="AA73" s="30">
        <f t="shared" si="29"/>
        <v>0</v>
      </c>
      <c r="AB73" s="17">
        <f t="shared" si="29"/>
        <v>0</v>
      </c>
      <c r="AC73" s="17">
        <f t="shared" si="29"/>
        <v>0</v>
      </c>
      <c r="AD73" s="17">
        <f t="shared" si="29"/>
        <v>0</v>
      </c>
      <c r="AE73" s="82"/>
      <c r="AF73" s="339">
        <f t="shared" si="5"/>
        <v>536</v>
      </c>
    </row>
    <row r="74" spans="1:32" ht="34.5" customHeight="1">
      <c r="A74" s="11" t="s">
        <v>80</v>
      </c>
      <c r="B74" s="110" t="s">
        <v>338</v>
      </c>
      <c r="C74" s="13"/>
      <c r="D74" s="13"/>
      <c r="E74" s="60"/>
      <c r="F74" s="89" t="s">
        <v>341</v>
      </c>
      <c r="G74" s="74"/>
      <c r="H74" s="59">
        <f>I74+J74</f>
        <v>220</v>
      </c>
      <c r="I74" s="57">
        <v>14</v>
      </c>
      <c r="J74" s="67">
        <f>K74+L74+M74+N74+O74+P74</f>
        <v>206</v>
      </c>
      <c r="K74" s="59">
        <v>122</v>
      </c>
      <c r="L74" s="59">
        <v>68</v>
      </c>
      <c r="M74" s="165"/>
      <c r="N74" s="165"/>
      <c r="O74" s="165">
        <v>8</v>
      </c>
      <c r="P74" s="34">
        <v>8</v>
      </c>
      <c r="Q74" s="251"/>
      <c r="R74" s="208"/>
      <c r="S74" s="251">
        <v>4</v>
      </c>
      <c r="T74" s="16">
        <v>70</v>
      </c>
      <c r="U74" s="15">
        <v>10</v>
      </c>
      <c r="V74" s="34">
        <v>136</v>
      </c>
      <c r="W74" s="251"/>
      <c r="X74" s="251"/>
      <c r="Y74" s="78"/>
      <c r="Z74" s="208"/>
      <c r="AA74" s="15"/>
      <c r="AB74" s="172"/>
      <c r="AC74" s="234"/>
      <c r="AD74" s="34"/>
      <c r="AE74" s="83"/>
      <c r="AF74" s="339">
        <f t="shared" si="5"/>
        <v>206</v>
      </c>
    </row>
    <row r="75" spans="1:32" ht="13.5" customHeight="1">
      <c r="A75" s="25" t="s">
        <v>215</v>
      </c>
      <c r="B75" s="110" t="s">
        <v>65</v>
      </c>
      <c r="C75" s="13"/>
      <c r="D75" s="430"/>
      <c r="E75" s="431"/>
      <c r="F75" s="89" t="s">
        <v>236</v>
      </c>
      <c r="G75" s="61"/>
      <c r="H75" s="172">
        <f t="shared" ref="H75:H77" si="30">I75+J75</f>
        <v>216</v>
      </c>
      <c r="I75" s="14"/>
      <c r="J75" s="22">
        <f>SUM(Q75:AD75)</f>
        <v>216</v>
      </c>
      <c r="K75" s="59"/>
      <c r="L75" s="172"/>
      <c r="M75" s="165"/>
      <c r="N75" s="165"/>
      <c r="O75" s="165"/>
      <c r="P75" s="34"/>
      <c r="Q75" s="255"/>
      <c r="R75" s="210"/>
      <c r="S75" s="255"/>
      <c r="T75" s="170">
        <v>102</v>
      </c>
      <c r="U75" s="239"/>
      <c r="V75" s="40">
        <v>114</v>
      </c>
      <c r="W75" s="255"/>
      <c r="X75" s="255"/>
      <c r="Y75" s="260"/>
      <c r="Z75" s="210"/>
      <c r="AA75" s="239"/>
      <c r="AB75" s="57"/>
      <c r="AC75" s="171"/>
      <c r="AD75" s="40"/>
      <c r="AE75" s="84"/>
      <c r="AF75" s="314">
        <f t="shared" si="5"/>
        <v>216</v>
      </c>
    </row>
    <row r="76" spans="1:32" s="27" customFormat="1" ht="13.5" customHeight="1">
      <c r="A76" s="172" t="s">
        <v>216</v>
      </c>
      <c r="B76" s="12" t="s">
        <v>217</v>
      </c>
      <c r="C76" s="57"/>
      <c r="D76" s="139"/>
      <c r="E76" s="151"/>
      <c r="F76" s="89" t="s">
        <v>231</v>
      </c>
      <c r="G76" s="152"/>
      <c r="H76" s="172">
        <f t="shared" si="30"/>
        <v>108</v>
      </c>
      <c r="I76" s="107"/>
      <c r="J76" s="141">
        <v>108</v>
      </c>
      <c r="K76" s="150"/>
      <c r="L76" s="150"/>
      <c r="M76" s="139"/>
      <c r="N76" s="139"/>
      <c r="O76" s="139"/>
      <c r="P76" s="101"/>
      <c r="Q76" s="215"/>
      <c r="R76" s="212"/>
      <c r="S76" s="316"/>
      <c r="T76" s="140"/>
      <c r="U76" s="266"/>
      <c r="V76" s="40">
        <v>108</v>
      </c>
      <c r="W76" s="255"/>
      <c r="X76" s="215"/>
      <c r="Y76" s="261"/>
      <c r="Z76" s="212"/>
      <c r="AA76" s="266"/>
      <c r="AB76" s="214"/>
      <c r="AC76" s="279"/>
      <c r="AD76" s="213"/>
      <c r="AE76" s="153"/>
      <c r="AF76" s="314">
        <f t="shared" si="5"/>
        <v>108</v>
      </c>
    </row>
    <row r="77" spans="1:32" s="27" customFormat="1" ht="13.5" customHeight="1">
      <c r="A77" s="324" t="s">
        <v>337</v>
      </c>
      <c r="B77" s="144" t="s">
        <v>339</v>
      </c>
      <c r="C77" s="57"/>
      <c r="D77" s="139"/>
      <c r="E77" s="151"/>
      <c r="F77" s="87"/>
      <c r="G77" s="152"/>
      <c r="H77" s="172">
        <f t="shared" si="30"/>
        <v>6</v>
      </c>
      <c r="I77" s="107"/>
      <c r="J77" s="141">
        <v>6</v>
      </c>
      <c r="K77" s="173"/>
      <c r="L77" s="173"/>
      <c r="M77" s="139"/>
      <c r="N77" s="139"/>
      <c r="O77" s="139"/>
      <c r="P77" s="101"/>
      <c r="Q77" s="215"/>
      <c r="R77" s="212"/>
      <c r="S77" s="316"/>
      <c r="T77" s="140"/>
      <c r="U77" s="266"/>
      <c r="V77" s="279">
        <v>6</v>
      </c>
      <c r="W77" s="209"/>
      <c r="X77" s="215"/>
      <c r="Y77" s="261"/>
      <c r="Z77" s="212"/>
      <c r="AA77" s="266"/>
      <c r="AB77" s="214"/>
      <c r="AC77" s="279"/>
      <c r="AD77" s="213"/>
      <c r="AE77" s="153"/>
      <c r="AF77" s="314">
        <f t="shared" si="5"/>
        <v>6</v>
      </c>
    </row>
    <row r="78" spans="1:32" ht="13.5" customHeight="1" thickBot="1">
      <c r="A78" s="67" t="s">
        <v>305</v>
      </c>
      <c r="B78" s="69" t="s">
        <v>77</v>
      </c>
      <c r="C78" s="23"/>
      <c r="D78" s="432"/>
      <c r="E78" s="433"/>
      <c r="F78" s="293"/>
      <c r="G78" s="304"/>
      <c r="H78" s="305">
        <v>144</v>
      </c>
      <c r="I78" s="219"/>
      <c r="J78" s="22">
        <v>144</v>
      </c>
      <c r="K78" s="22"/>
      <c r="L78" s="22"/>
      <c r="M78" s="22"/>
      <c r="N78" s="22"/>
      <c r="O78" s="22"/>
      <c r="P78" s="306"/>
      <c r="Q78" s="256"/>
      <c r="R78" s="306"/>
      <c r="S78" s="256"/>
      <c r="T78" s="22"/>
      <c r="U78" s="22"/>
      <c r="V78" s="306"/>
      <c r="W78" s="256"/>
      <c r="X78" s="256"/>
      <c r="Y78" s="22"/>
      <c r="Z78" s="306"/>
      <c r="AA78" s="256"/>
      <c r="AB78" s="22"/>
      <c r="AC78" s="22"/>
      <c r="AD78" s="306">
        <v>144</v>
      </c>
      <c r="AE78" s="85"/>
      <c r="AF78" s="314">
        <f t="shared" si="5"/>
        <v>144</v>
      </c>
    </row>
    <row r="79" spans="1:32" s="27" customFormat="1" ht="13.5" customHeight="1" thickBot="1">
      <c r="A79" s="300" t="s">
        <v>306</v>
      </c>
      <c r="B79" s="301" t="s">
        <v>307</v>
      </c>
      <c r="C79" s="489"/>
      <c r="D79" s="490"/>
      <c r="E79" s="296">
        <v>216</v>
      </c>
      <c r="F79" s="297"/>
      <c r="G79" s="302"/>
      <c r="H79" s="303">
        <v>216</v>
      </c>
      <c r="I79" s="298"/>
      <c r="J79" s="297">
        <v>216</v>
      </c>
      <c r="K79" s="297"/>
      <c r="L79" s="297"/>
      <c r="M79" s="297"/>
      <c r="N79" s="297"/>
      <c r="O79" s="297"/>
      <c r="P79" s="307"/>
      <c r="Q79" s="297"/>
      <c r="R79" s="307"/>
      <c r="S79" s="299"/>
      <c r="T79" s="297"/>
      <c r="U79" s="297"/>
      <c r="V79" s="307"/>
      <c r="W79" s="299"/>
      <c r="X79" s="297"/>
      <c r="Y79" s="297"/>
      <c r="Z79" s="307"/>
      <c r="AA79" s="299"/>
      <c r="AB79" s="297"/>
      <c r="AC79" s="297"/>
      <c r="AD79" s="307"/>
      <c r="AE79" s="216"/>
      <c r="AF79" s="314">
        <v>216</v>
      </c>
    </row>
    <row r="80" spans="1:32" s="27" customFormat="1" ht="13.5" customHeight="1" thickTop="1" thickBot="1">
      <c r="A80" s="352"/>
      <c r="B80" s="353"/>
      <c r="C80" s="354"/>
      <c r="D80" s="354"/>
      <c r="E80" s="354"/>
      <c r="F80" s="10"/>
      <c r="G80" s="51"/>
      <c r="H80" s="355"/>
      <c r="I80" s="108"/>
      <c r="J80" s="275"/>
      <c r="K80" s="79"/>
      <c r="L80" s="79"/>
      <c r="M80" s="79"/>
      <c r="N80" s="79"/>
      <c r="O80" s="79"/>
      <c r="P80" s="79"/>
      <c r="Q80" s="275"/>
      <c r="R80" s="137"/>
      <c r="S80" s="275"/>
      <c r="T80" s="275"/>
      <c r="U80" s="275"/>
      <c r="V80" s="137"/>
      <c r="W80" s="275"/>
      <c r="X80" s="275"/>
      <c r="Y80" s="275"/>
      <c r="Z80" s="137"/>
      <c r="AA80" s="275"/>
      <c r="AB80" s="275"/>
      <c r="AC80" s="79"/>
      <c r="AD80" s="137"/>
      <c r="AE80" s="216"/>
      <c r="AF80" s="314"/>
    </row>
    <row r="81" spans="1:31" ht="13.5" customHeight="1" thickBot="1">
      <c r="A81" s="295">
        <v>1476</v>
      </c>
      <c r="B81" s="220" t="s">
        <v>222</v>
      </c>
      <c r="C81" s="294"/>
      <c r="D81" s="294"/>
      <c r="E81" s="294"/>
      <c r="F81" s="294"/>
      <c r="G81" s="294"/>
      <c r="H81" s="294"/>
      <c r="I81" s="108"/>
      <c r="J81" s="501" t="s">
        <v>237</v>
      </c>
      <c r="K81" s="494" t="s">
        <v>238</v>
      </c>
      <c r="L81" s="494"/>
      <c r="M81" s="494"/>
      <c r="N81" s="494"/>
      <c r="O81" s="494"/>
      <c r="P81" s="494"/>
      <c r="Q81" s="245"/>
      <c r="R81" s="217">
        <v>3</v>
      </c>
      <c r="S81" s="217"/>
      <c r="T81" s="245"/>
      <c r="U81" s="245"/>
      <c r="V81" s="217">
        <v>3</v>
      </c>
      <c r="W81" s="245"/>
      <c r="X81" s="245"/>
      <c r="Y81" s="245"/>
      <c r="Z81" s="217">
        <v>4</v>
      </c>
      <c r="AA81" s="245"/>
      <c r="AB81" s="245"/>
      <c r="AC81" s="280"/>
      <c r="AD81" s="218">
        <v>3</v>
      </c>
      <c r="AE81" s="109"/>
    </row>
    <row r="82" spans="1:31" ht="28.5" customHeight="1" thickBot="1">
      <c r="A82" s="65" t="s">
        <v>309</v>
      </c>
      <c r="B82" s="220" t="s">
        <v>308</v>
      </c>
      <c r="C82" s="105"/>
      <c r="D82" s="105"/>
      <c r="E82" s="105"/>
      <c r="F82" s="105"/>
      <c r="G82" s="105"/>
      <c r="H82" s="105"/>
      <c r="I82" s="14"/>
      <c r="J82" s="501"/>
      <c r="K82" s="495" t="s">
        <v>239</v>
      </c>
      <c r="L82" s="495"/>
      <c r="M82" s="495"/>
      <c r="N82" s="495"/>
      <c r="O82" s="495"/>
      <c r="P82" s="495"/>
      <c r="Q82" s="246">
        <v>1</v>
      </c>
      <c r="R82" s="102">
        <v>7</v>
      </c>
      <c r="S82" s="102"/>
      <c r="T82" s="246">
        <v>3</v>
      </c>
      <c r="U82" s="246"/>
      <c r="V82" s="102">
        <v>5</v>
      </c>
      <c r="W82" s="246"/>
      <c r="X82" s="246">
        <v>3</v>
      </c>
      <c r="Y82" s="246"/>
      <c r="Z82" s="102">
        <v>6</v>
      </c>
      <c r="AA82" s="246"/>
      <c r="AB82" s="246">
        <v>3</v>
      </c>
      <c r="AC82" s="281"/>
      <c r="AD82" s="142">
        <v>5</v>
      </c>
      <c r="AE82" s="31"/>
    </row>
    <row r="83" spans="1:31" ht="26.25" customHeight="1" thickBot="1">
      <c r="A83" s="65" t="s">
        <v>310</v>
      </c>
      <c r="B83" s="221" t="s">
        <v>223</v>
      </c>
      <c r="C83" s="105"/>
      <c r="D83" s="105"/>
      <c r="E83" s="105"/>
      <c r="F83" s="105"/>
      <c r="G83" s="105"/>
      <c r="H83" s="105"/>
      <c r="I83" s="14"/>
      <c r="J83" s="501"/>
      <c r="K83" s="512" t="s">
        <v>240</v>
      </c>
      <c r="L83" s="512"/>
      <c r="M83" s="512"/>
      <c r="N83" s="512"/>
      <c r="O83" s="512"/>
      <c r="P83" s="512"/>
      <c r="Q83" s="247">
        <v>2</v>
      </c>
      <c r="R83" s="103"/>
      <c r="S83" s="103"/>
      <c r="T83" s="247">
        <v>1</v>
      </c>
      <c r="U83" s="247"/>
      <c r="V83" s="103">
        <v>1</v>
      </c>
      <c r="W83" s="247"/>
      <c r="X83" s="247">
        <v>1</v>
      </c>
      <c r="Y83" s="247"/>
      <c r="Z83" s="103">
        <v>1</v>
      </c>
      <c r="AA83" s="247"/>
      <c r="AB83" s="247">
        <v>2</v>
      </c>
      <c r="AC83" s="282"/>
      <c r="AD83" s="143"/>
      <c r="AE83" s="31"/>
    </row>
    <row r="84" spans="1:31" ht="14.25" customHeight="1" thickBot="1">
      <c r="A84" s="65" t="s">
        <v>312</v>
      </c>
      <c r="B84" s="222" t="s">
        <v>311</v>
      </c>
      <c r="C84" s="105"/>
      <c r="D84" s="105"/>
      <c r="E84" s="105"/>
      <c r="F84" s="105"/>
      <c r="G84" s="105"/>
      <c r="H84" s="105"/>
      <c r="I84" s="108"/>
      <c r="J84" s="502"/>
      <c r="K84" s="511" t="s">
        <v>241</v>
      </c>
      <c r="L84" s="511"/>
      <c r="M84" s="511"/>
      <c r="N84" s="511"/>
      <c r="O84" s="511"/>
      <c r="P84" s="511"/>
      <c r="Q84" s="247"/>
      <c r="R84" s="103"/>
      <c r="S84" s="103"/>
      <c r="T84" s="247"/>
      <c r="U84" s="247"/>
      <c r="V84" s="103">
        <v>1</v>
      </c>
      <c r="W84" s="247"/>
      <c r="X84" s="247"/>
      <c r="Y84" s="247"/>
      <c r="Z84" s="103">
        <v>1</v>
      </c>
      <c r="AA84" s="247"/>
      <c r="AB84" s="247"/>
      <c r="AC84" s="282"/>
      <c r="AD84" s="143">
        <v>2</v>
      </c>
      <c r="AE84" s="109"/>
    </row>
    <row r="85" spans="1:31" ht="13.5" customHeight="1" thickBot="1">
      <c r="A85" s="65" t="s">
        <v>314</v>
      </c>
      <c r="B85" s="223" t="s">
        <v>313</v>
      </c>
      <c r="C85" s="105"/>
      <c r="D85" s="105"/>
      <c r="E85" s="105"/>
      <c r="F85" s="105"/>
      <c r="G85" s="105"/>
      <c r="H85" s="105"/>
      <c r="I85" s="14"/>
      <c r="J85" s="106"/>
      <c r="K85" s="106"/>
      <c r="L85" s="106"/>
      <c r="M85" s="163"/>
      <c r="N85" s="163"/>
      <c r="O85" s="163"/>
      <c r="P85" s="234"/>
      <c r="Q85" s="16"/>
      <c r="R85" s="106"/>
      <c r="S85" s="172"/>
      <c r="T85" s="106"/>
      <c r="U85" s="172"/>
      <c r="V85" s="106"/>
      <c r="W85" s="172"/>
      <c r="X85" s="106"/>
      <c r="Y85" s="172"/>
      <c r="Z85" s="106"/>
      <c r="AA85" s="172"/>
      <c r="AB85" s="106"/>
      <c r="AC85" s="172"/>
      <c r="AD85" s="106"/>
      <c r="AE85" s="31"/>
    </row>
    <row r="86" spans="1:31" ht="13.5" customHeight="1" thickBot="1">
      <c r="A86" s="172">
        <v>216</v>
      </c>
      <c r="B86" s="223" t="s">
        <v>315</v>
      </c>
      <c r="C86" s="105"/>
      <c r="D86" s="105"/>
      <c r="E86" s="105"/>
      <c r="F86" s="105"/>
      <c r="G86" s="105"/>
      <c r="H86" s="105"/>
      <c r="I86" s="105"/>
      <c r="J86" s="105"/>
      <c r="K86" s="106"/>
      <c r="L86" s="106"/>
      <c r="M86" s="163"/>
      <c r="N86" s="163"/>
      <c r="O86" s="163"/>
      <c r="P86" s="234"/>
      <c r="Q86" s="25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09"/>
    </row>
    <row r="87" spans="1:31" s="27" customFormat="1" ht="26.25" customHeight="1" thickBot="1">
      <c r="A87" s="172">
        <v>1296</v>
      </c>
      <c r="B87" s="241" t="s">
        <v>329</v>
      </c>
      <c r="C87" s="231"/>
      <c r="D87" s="231"/>
      <c r="E87" s="231"/>
      <c r="F87" s="231"/>
      <c r="G87" s="231"/>
      <c r="H87" s="231"/>
      <c r="I87" s="231"/>
      <c r="J87" s="231"/>
      <c r="K87" s="172"/>
      <c r="L87" s="172"/>
      <c r="M87" s="172"/>
      <c r="N87" s="172"/>
      <c r="O87" s="172"/>
      <c r="P87" s="234"/>
      <c r="Q87" s="25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09"/>
    </row>
    <row r="88" spans="1:31" ht="13.5" customHeight="1" thickBot="1">
      <c r="A88" s="172">
        <v>5940</v>
      </c>
      <c r="B88" s="45" t="s">
        <v>225</v>
      </c>
      <c r="C88" s="105"/>
      <c r="D88" s="105"/>
      <c r="E88" s="105"/>
      <c r="F88" s="437"/>
      <c r="G88" s="438"/>
      <c r="H88" s="438"/>
      <c r="I88" s="438"/>
      <c r="J88" s="438"/>
      <c r="K88" s="438"/>
      <c r="L88" s="439"/>
      <c r="M88" s="440"/>
      <c r="N88" s="440"/>
      <c r="O88" s="440"/>
      <c r="P88" s="440"/>
      <c r="Q88" s="31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09"/>
    </row>
    <row r="89" spans="1:31" ht="14.25" customHeight="1">
      <c r="A89" s="172"/>
      <c r="B89" s="45"/>
      <c r="C89" s="105"/>
      <c r="D89" s="105"/>
      <c r="E89" s="105"/>
      <c r="F89" s="436"/>
      <c r="G89" s="436"/>
      <c r="H89" s="436"/>
      <c r="I89" s="436"/>
      <c r="J89" s="436"/>
      <c r="K89" s="436"/>
      <c r="L89" s="439"/>
      <c r="M89" s="440"/>
      <c r="N89" s="440"/>
      <c r="O89" s="440"/>
      <c r="P89" s="440"/>
      <c r="Q89" s="31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8"/>
      <c r="AE89" s="31"/>
    </row>
    <row r="90" spans="1:31" ht="11.25" customHeight="1"/>
    <row r="91" spans="1:31" ht="13.5" hidden="1" customHeight="1"/>
    <row r="92" spans="1:31" ht="13.5" hidden="1" customHeight="1"/>
    <row r="93" spans="1:31" ht="55.5" customHeight="1">
      <c r="A93" s="434"/>
      <c r="B93" s="435"/>
      <c r="C93" s="435"/>
      <c r="D93" s="435"/>
      <c r="E93" s="435"/>
      <c r="F93" s="435"/>
      <c r="G93" s="435"/>
      <c r="H93" s="435"/>
      <c r="I93" s="435"/>
      <c r="J93" s="435"/>
      <c r="K93" s="435"/>
      <c r="L93" s="435"/>
      <c r="M93" s="435"/>
      <c r="N93" s="435"/>
      <c r="O93" s="435"/>
      <c r="R93" s="351"/>
    </row>
    <row r="94" spans="1:31" ht="55.5" customHeight="1"/>
    <row r="95" spans="1:31" ht="55.5" customHeight="1"/>
    <row r="96" spans="1:31" ht="55.5" customHeight="1"/>
    <row r="97" ht="55.5" customHeight="1"/>
  </sheetData>
  <mergeCells count="60">
    <mergeCell ref="AA8:AB8"/>
    <mergeCell ref="AC8:AD8"/>
    <mergeCell ref="W4:W6"/>
    <mergeCell ref="U8:V8"/>
    <mergeCell ref="U3:V3"/>
    <mergeCell ref="Y3:Z3"/>
    <mergeCell ref="S3:T3"/>
    <mergeCell ref="W3:X3"/>
    <mergeCell ref="S4:S6"/>
    <mergeCell ref="U4:U6"/>
    <mergeCell ref="S8:T8"/>
    <mergeCell ref="W8:X8"/>
    <mergeCell ref="Y8:Z8"/>
    <mergeCell ref="D61:E61"/>
    <mergeCell ref="D60:E60"/>
    <mergeCell ref="J4:J6"/>
    <mergeCell ref="J81:J84"/>
    <mergeCell ref="H1:H6"/>
    <mergeCell ref="I1:I6"/>
    <mergeCell ref="J1:P3"/>
    <mergeCell ref="L4:L6"/>
    <mergeCell ref="K4:K6"/>
    <mergeCell ref="K84:P84"/>
    <mergeCell ref="K83:P83"/>
    <mergeCell ref="AE5:AE6"/>
    <mergeCell ref="M4:M6"/>
    <mergeCell ref="O4:O6"/>
    <mergeCell ref="N4:N6"/>
    <mergeCell ref="X4:X6"/>
    <mergeCell ref="Z4:Z6"/>
    <mergeCell ref="AB4:AB6"/>
    <mergeCell ref="AD4:AD6"/>
    <mergeCell ref="R4:R6"/>
    <mergeCell ref="T4:T6"/>
    <mergeCell ref="V4:V6"/>
    <mergeCell ref="Y4:Y6"/>
    <mergeCell ref="AA4:AA6"/>
    <mergeCell ref="AC4:AC6"/>
    <mergeCell ref="P4:P6"/>
    <mergeCell ref="Q4:Q6"/>
    <mergeCell ref="Q2:R2"/>
    <mergeCell ref="T2:V2"/>
    <mergeCell ref="X2:Z2"/>
    <mergeCell ref="AB2:AD2"/>
    <mergeCell ref="A1:A6"/>
    <mergeCell ref="B1:B6"/>
    <mergeCell ref="C1:F6"/>
    <mergeCell ref="Q1:AE1"/>
    <mergeCell ref="AA3:AB3"/>
    <mergeCell ref="AC3:AD3"/>
    <mergeCell ref="D75:E75"/>
    <mergeCell ref="D78:E78"/>
    <mergeCell ref="A93:O93"/>
    <mergeCell ref="F89:K89"/>
    <mergeCell ref="F88:K88"/>
    <mergeCell ref="L88:P88"/>
    <mergeCell ref="L89:P89"/>
    <mergeCell ref="C79:D79"/>
    <mergeCell ref="K81:P81"/>
    <mergeCell ref="K82:P82"/>
  </mergeCells>
  <pageMargins left="0" right="0" top="0" bottom="0" header="0" footer="0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workbookViewId="0">
      <selection activeCell="K43" sqref="K43"/>
    </sheetView>
  </sheetViews>
  <sheetFormatPr defaultRowHeight="10.5"/>
  <sheetData>
    <row r="4" spans="10:18">
      <c r="J4" s="1"/>
      <c r="K4" s="1"/>
      <c r="L4" s="1"/>
      <c r="M4" s="1"/>
      <c r="N4" s="1"/>
      <c r="O4" s="1"/>
      <c r="P4" s="1"/>
      <c r="Q4" s="1"/>
      <c r="R4" s="1"/>
    </row>
    <row r="5" spans="10:18">
      <c r="J5" s="1"/>
      <c r="K5" s="1"/>
      <c r="L5" s="1"/>
      <c r="M5" s="1"/>
      <c r="N5" s="1"/>
      <c r="O5" s="1"/>
      <c r="P5" s="1"/>
      <c r="Q5" s="1"/>
      <c r="R5" s="1"/>
    </row>
    <row r="6" spans="10:18">
      <c r="J6" s="1"/>
      <c r="K6" s="1"/>
      <c r="L6" s="1"/>
      <c r="M6" s="1"/>
      <c r="N6" s="1"/>
      <c r="O6" s="1"/>
      <c r="P6" s="1"/>
      <c r="Q6" s="1"/>
      <c r="R6" s="1"/>
    </row>
    <row r="7" spans="10:18">
      <c r="J7" s="1"/>
      <c r="K7" s="1"/>
      <c r="L7" s="1"/>
      <c r="M7" s="1"/>
      <c r="N7" s="1"/>
      <c r="O7" s="1"/>
      <c r="P7" s="1"/>
      <c r="Q7" s="1"/>
      <c r="R7" s="1"/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</vt:lpstr>
      <vt:lpstr>График</vt:lpstr>
      <vt:lpstr>План</vt:lpstr>
      <vt:lpstr>Start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2019-07-17T06:42:09Z</cp:lastPrinted>
  <dcterms:created xsi:type="dcterms:W3CDTF">2011-05-05T04:03:53Z</dcterms:created>
  <dcterms:modified xsi:type="dcterms:W3CDTF">2019-09-19T06:17:45Z</dcterms:modified>
</cp:coreProperties>
</file>