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 activeTab="2"/>
  </bookViews>
  <sheets>
    <sheet name="Титул" sheetId="1" r:id="rId1"/>
    <sheet name="График" sheetId="2" r:id="rId2"/>
    <sheet name="План" sheetId="3" r:id="rId3"/>
    <sheet name="Кабинеты" sheetId="4" r:id="rId4"/>
    <sheet name="Start" sheetId="5" state="hidden" r:id="rId5"/>
    <sheet name="Пояснения" sheetId="6" r:id="rId6"/>
    <sheet name="Наименование компетенции" sheetId="7" r:id="rId7"/>
    <sheet name="Компетенции" sheetId="8" r:id="rId8"/>
  </sheets>
  <calcPr calcId="124519"/>
  <fileRecoveryPr repairLoad="1"/>
</workbook>
</file>

<file path=xl/calcChain.xml><?xml version="1.0" encoding="utf-8"?>
<calcChain xmlns="http://schemas.openxmlformats.org/spreadsheetml/2006/main">
  <c r="J79" i="3"/>
  <c r="J78"/>
  <c r="J77"/>
  <c r="J76"/>
  <c r="AE75"/>
  <c r="AD75"/>
  <c r="AC75"/>
  <c r="AB75"/>
  <c r="AA75"/>
  <c r="Z75"/>
  <c r="Y75"/>
  <c r="X75"/>
  <c r="W75"/>
  <c r="V75"/>
  <c r="U75"/>
  <c r="T75"/>
  <c r="S75"/>
  <c r="R75"/>
  <c r="Q75"/>
  <c r="N75"/>
  <c r="M75"/>
  <c r="L75"/>
  <c r="K75"/>
  <c r="J75"/>
  <c r="I75"/>
  <c r="H75"/>
  <c r="J74"/>
  <c r="J73"/>
  <c r="J72"/>
  <c r="J71"/>
  <c r="J69" s="1"/>
  <c r="AE69"/>
  <c r="AD69"/>
  <c r="AC69"/>
  <c r="AB69"/>
  <c r="AA69"/>
  <c r="Z69"/>
  <c r="Y69"/>
  <c r="X69"/>
  <c r="W69"/>
  <c r="V69"/>
  <c r="U69"/>
  <c r="T69"/>
  <c r="S69"/>
  <c r="R69"/>
  <c r="Q69"/>
  <c r="O69"/>
  <c r="N69"/>
  <c r="M69"/>
  <c r="L69"/>
  <c r="K69"/>
  <c r="I69"/>
  <c r="H69"/>
  <c r="J68"/>
  <c r="J67"/>
  <c r="J66"/>
  <c r="J65" s="1"/>
  <c r="AE65"/>
  <c r="AD65"/>
  <c r="AC65"/>
  <c r="AB65"/>
  <c r="AA65"/>
  <c r="Z65"/>
  <c r="Y65"/>
  <c r="X65"/>
  <c r="W65"/>
  <c r="V65"/>
  <c r="U65"/>
  <c r="T65"/>
  <c r="S65"/>
  <c r="R65"/>
  <c r="Q65"/>
  <c r="P65"/>
  <c r="N65"/>
  <c r="M65"/>
  <c r="L65"/>
  <c r="K65"/>
  <c r="K59" s="1"/>
  <c r="K40" s="1"/>
  <c r="I65"/>
  <c r="H65"/>
  <c r="J64"/>
  <c r="J63"/>
  <c r="J62"/>
  <c r="J60" s="1"/>
  <c r="J59" s="1"/>
  <c r="J61"/>
  <c r="AE60"/>
  <c r="AE59" s="1"/>
  <c r="AE40" s="1"/>
  <c r="AD60"/>
  <c r="AD59" s="1"/>
  <c r="AD40" s="1"/>
  <c r="AC60"/>
  <c r="AB60"/>
  <c r="AA60"/>
  <c r="AA59" s="1"/>
  <c r="AA40" s="1"/>
  <c r="Z60"/>
  <c r="Z59" s="1"/>
  <c r="Z40" s="1"/>
  <c r="Y60"/>
  <c r="X60"/>
  <c r="W60"/>
  <c r="W59" s="1"/>
  <c r="W40" s="1"/>
  <c r="V60"/>
  <c r="V59" s="1"/>
  <c r="V40" s="1"/>
  <c r="U60"/>
  <c r="T60"/>
  <c r="S60"/>
  <c r="S59" s="1"/>
  <c r="S40" s="1"/>
  <c r="R60"/>
  <c r="R59" s="1"/>
  <c r="R40" s="1"/>
  <c r="Q60"/>
  <c r="N60"/>
  <c r="M60"/>
  <c r="L60"/>
  <c r="K60"/>
  <c r="I60"/>
  <c r="H60" s="1"/>
  <c r="H59" s="1"/>
  <c r="H40" s="1"/>
  <c r="AC59"/>
  <c r="AC40" s="1"/>
  <c r="AB59"/>
  <c r="Y59"/>
  <c r="Y40" s="1"/>
  <c r="X59"/>
  <c r="U59"/>
  <c r="U40" s="1"/>
  <c r="T59"/>
  <c r="Q59"/>
  <c r="Q40" s="1"/>
  <c r="P59"/>
  <c r="O59"/>
  <c r="N59"/>
  <c r="M59"/>
  <c r="M40" s="1"/>
  <c r="L59"/>
  <c r="I59"/>
  <c r="I40" s="1"/>
  <c r="J56"/>
  <c r="J55"/>
  <c r="J54"/>
  <c r="J53"/>
  <c r="J52"/>
  <c r="J51"/>
  <c r="J50"/>
  <c r="J49"/>
  <c r="J48"/>
  <c r="J47"/>
  <c r="J46"/>
  <c r="J45"/>
  <c r="J41" s="1"/>
  <c r="J40" s="1"/>
  <c r="J44"/>
  <c r="J42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I41"/>
  <c r="H41"/>
  <c r="AB40"/>
  <c r="X40"/>
  <c r="T40"/>
  <c r="P40"/>
  <c r="O40"/>
  <c r="N40"/>
  <c r="L40"/>
  <c r="J39"/>
  <c r="J37" s="1"/>
  <c r="J38"/>
  <c r="AE37"/>
  <c r="AD37"/>
  <c r="AC37"/>
  <c r="AB37"/>
  <c r="AA37"/>
  <c r="Z37"/>
  <c r="Y37"/>
  <c r="X37"/>
  <c r="W37"/>
  <c r="V37"/>
  <c r="U37"/>
  <c r="T37"/>
  <c r="S37"/>
  <c r="R37"/>
  <c r="Q37"/>
  <c r="J36"/>
  <c r="J35"/>
  <c r="J34"/>
  <c r="J33"/>
  <c r="J32"/>
  <c r="J31"/>
  <c r="J30" s="1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I30"/>
  <c r="H30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AE21"/>
  <c r="AE11" s="1"/>
  <c r="AE10" s="1"/>
  <c r="AE9" s="1"/>
  <c r="AD21"/>
  <c r="AC21"/>
  <c r="AB21"/>
  <c r="AB11" s="1"/>
  <c r="AB10" s="1"/>
  <c r="AB9" s="1"/>
  <c r="AA21"/>
  <c r="AA11" s="1"/>
  <c r="AA10" s="1"/>
  <c r="AA9" s="1"/>
  <c r="Z21"/>
  <c r="Y21"/>
  <c r="X21"/>
  <c r="X11" s="1"/>
  <c r="X10" s="1"/>
  <c r="X9" s="1"/>
  <c r="W21"/>
  <c r="W11" s="1"/>
  <c r="W10" s="1"/>
  <c r="W9" s="1"/>
  <c r="V21"/>
  <c r="U21"/>
  <c r="T21"/>
  <c r="T11" s="1"/>
  <c r="T10" s="1"/>
  <c r="T9" s="1"/>
  <c r="S21"/>
  <c r="S11" s="1"/>
  <c r="S10" s="1"/>
  <c r="S9" s="1"/>
  <c r="R21"/>
  <c r="Q21"/>
  <c r="P21"/>
  <c r="P11" s="1"/>
  <c r="O21"/>
  <c r="O11" s="1"/>
  <c r="O9" s="1"/>
  <c r="N21"/>
  <c r="M21"/>
  <c r="L21"/>
  <c r="L11" s="1"/>
  <c r="L9" s="1"/>
  <c r="K21"/>
  <c r="K11" s="1"/>
  <c r="K9" s="1"/>
  <c r="J21"/>
  <c r="I21"/>
  <c r="H21"/>
  <c r="H11" s="1"/>
  <c r="H9" s="1"/>
  <c r="J14"/>
  <c r="J13"/>
  <c r="AE12"/>
  <c r="AD12"/>
  <c r="AC12"/>
  <c r="AB12"/>
  <c r="AA12"/>
  <c r="Z12"/>
  <c r="Y12"/>
  <c r="X12"/>
  <c r="W12"/>
  <c r="V12"/>
  <c r="V11" s="1"/>
  <c r="V10" s="1"/>
  <c r="V9" s="1"/>
  <c r="U12"/>
  <c r="T12"/>
  <c r="S12"/>
  <c r="R12"/>
  <c r="Q12"/>
  <c r="P12"/>
  <c r="O12"/>
  <c r="N12"/>
  <c r="M12"/>
  <c r="L12"/>
  <c r="K12"/>
  <c r="J12"/>
  <c r="I12"/>
  <c r="H12"/>
  <c r="AD11"/>
  <c r="AD10" s="1"/>
  <c r="AD9" s="1"/>
  <c r="AC11"/>
  <c r="AC10" s="1"/>
  <c r="AC9" s="1"/>
  <c r="Z11"/>
  <c r="Z10" s="1"/>
  <c r="Z9" s="1"/>
  <c r="Y11"/>
  <c r="Y10" s="1"/>
  <c r="Y9" s="1"/>
  <c r="U11"/>
  <c r="U10" s="1"/>
  <c r="U9" s="1"/>
  <c r="R11"/>
  <c r="R10" s="1"/>
  <c r="R9" s="1"/>
  <c r="Q11"/>
  <c r="Q10" s="1"/>
  <c r="N11"/>
  <c r="N9" s="1"/>
  <c r="M11"/>
  <c r="J11"/>
  <c r="J9" s="1"/>
  <c r="I11"/>
  <c r="M9"/>
  <c r="I9"/>
  <c r="AG10" l="1"/>
  <c r="J8"/>
  <c r="Q9"/>
</calcChain>
</file>

<file path=xl/sharedStrings.xml><?xml version="1.0" encoding="utf-8"?>
<sst xmlns="http://schemas.openxmlformats.org/spreadsheetml/2006/main" count="1325" uniqueCount="484">
  <si>
    <r>
      <t xml:space="preserve">Утверждаю                             </t>
    </r>
    <r>
      <rPr>
        <sz val="14"/>
        <color indexed="64"/>
        <rFont val="Times New Roman"/>
        <family val="1"/>
        <charset val="204"/>
      </rPr>
      <t xml:space="preserve">                        </t>
    </r>
  </si>
  <si>
    <t>Директор КОГПОАУ ВЭМТ</t>
  </si>
  <si>
    <t>______________М.Ю.Казакова</t>
  </si>
  <si>
    <t>"______"_______________2022г</t>
  </si>
  <si>
    <t>УЧЕБНЫЙ ПЛАН</t>
  </si>
  <si>
    <t>основной профессиональной образовательной программе среднего профессионального образования</t>
  </si>
  <si>
    <t>Кировское областное государственноепрофессиональное  образовательное автономное учреждение  "Вятский электромашиностроительный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</si>
  <si>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</si>
  <si>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</si>
  <si>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15.02.08</t>
  </si>
  <si>
    <t xml:space="preserve"> Технология машиностроения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</si>
  <si>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</si>
  <si>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</si>
  <si>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</si>
  <si>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</si>
  <si>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</si>
  <si>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</si>
  <si>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</si>
  <si>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</si>
  <si>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</si>
  <si>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</si>
  <si>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</si>
  <si>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</si>
  <si>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</si>
  <si>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технологический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</si>
  <si>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</si>
  <si>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</si>
  <si>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</si>
  <si>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</si>
  <si>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1 График учебного процесса </t>
  </si>
  <si>
    <t>15.02.08   Технология машиностроения 2022-2026</t>
  </si>
  <si>
    <t>Курс</t>
  </si>
  <si>
    <t>Сентябрь</t>
  </si>
  <si>
    <t>29 сен-5 окт</t>
  </si>
  <si>
    <t>Октябрь</t>
  </si>
  <si>
    <t>27 окт-02 ноя</t>
  </si>
  <si>
    <t>Ноябрь</t>
  </si>
  <si>
    <t>Декабрь</t>
  </si>
  <si>
    <t>29 дек-4 янв</t>
  </si>
  <si>
    <t>Январь</t>
  </si>
  <si>
    <t>26 янв-1 фев</t>
  </si>
  <si>
    <t>Февраль</t>
  </si>
  <si>
    <t>23 фев -1 мар</t>
  </si>
  <si>
    <t>Март</t>
  </si>
  <si>
    <t>30 мар-5 апр</t>
  </si>
  <si>
    <t>Апрель</t>
  </si>
  <si>
    <t>27 апр -2 мая</t>
  </si>
  <si>
    <t>Май</t>
  </si>
  <si>
    <t>Июнь</t>
  </si>
  <si>
    <t>29 июн-5 июл</t>
  </si>
  <si>
    <t>Июль</t>
  </si>
  <si>
    <t>27 июл-2 ав</t>
  </si>
  <si>
    <t>Август</t>
  </si>
  <si>
    <t>1-7</t>
  </si>
  <si>
    <t>8-14</t>
  </si>
  <si>
    <t>15-21</t>
  </si>
  <si>
    <t>22-28</t>
  </si>
  <si>
    <t>13-19</t>
  </si>
  <si>
    <t>20-26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</si>
  <si>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</si>
  <si>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</si>
  <si>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</si>
  <si>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</si>
  <si>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</si>
  <si>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</si>
  <si>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</si>
  <si>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</si>
  <si>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</si>
  <si>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6-12</t>
  </si>
  <si>
    <t>3-10</t>
  </si>
  <si>
    <t>11-17</t>
  </si>
  <si>
    <t>18-24</t>
  </si>
  <si>
    <t>25-31</t>
  </si>
  <si>
    <t>3-9</t>
  </si>
  <si>
    <t>10-16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</si>
  <si>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</si>
  <si>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</si>
  <si>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</si>
  <si>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</si>
  <si>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</si>
  <si>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</si>
  <si>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</si>
  <si>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</si>
  <si>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</si>
  <si>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</si>
  <si>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</si>
  <si>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</si>
  <si>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</si>
  <si>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</si>
  <si>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</si>
  <si>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</si>
  <si>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</si>
  <si>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</si>
  <si>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</si>
  <si>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</si>
  <si>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</si>
  <si>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</si>
  <si>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</si>
  <si>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</si>
  <si>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</si>
  <si>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</si>
  <si>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</si>
  <si>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</si>
  <si>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</si>
  <si>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</si>
  <si>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</si>
  <si>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</si>
  <si>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</si>
  <si>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</si>
  <si>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</si>
  <si>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</si>
  <si>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</si>
  <si>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</si>
  <si>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</si>
  <si>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</si>
  <si>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</si>
  <si>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</si>
  <si>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</si>
  <si>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</si>
  <si>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</si>
  <si>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</si>
  <si>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</si>
  <si>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</si>
  <si>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</si>
  <si>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</si>
  <si>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</si>
  <si>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</si>
  <si>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</si>
  <si>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</si>
  <si>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</si>
  <si>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IV</t>
  </si>
  <si>
    <t>V</t>
  </si>
  <si>
    <t>VI</t>
  </si>
  <si>
    <t>VII</t>
  </si>
  <si>
    <t>VIII</t>
  </si>
  <si>
    <t>=</t>
  </si>
  <si>
    <t>А</t>
  </si>
  <si>
    <t>П</t>
  </si>
  <si>
    <t>Х</t>
  </si>
  <si>
    <t>D</t>
  </si>
  <si>
    <t>*</t>
  </si>
  <si>
    <t>Обозначения: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</si>
  <si>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</si>
  <si>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</si>
  <si>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</si>
  <si>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 xml:space="preserve">   Подготовка к государственной (итоговой) аттестации</t>
  </si>
  <si>
    <t xml:space="preserve">   Обучение по дисциплинам и междисциплинарным курсам, 1 день в неделю учебная практика</t>
  </si>
  <si>
    <t>X</t>
  </si>
  <si>
    <t xml:space="preserve">   Производственная практика (преддипломная)</t>
  </si>
  <si>
    <t xml:space="preserve">   Неделя отсутствует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</si>
  <si>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</si>
  <si>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</si>
  <si>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</si>
  <si>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</si>
  <si>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2 Сводные данные по бюджету времени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</si>
  <si>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</si>
  <si>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</si>
  <si>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</si>
  <si>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</si>
  <si>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</si>
  <si>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(итговая) аттестация</t>
  </si>
  <si>
    <t>Каникулы</t>
  </si>
  <si>
    <t>Всего по курсам</t>
  </si>
  <si>
    <t>по профилю специальности</t>
  </si>
  <si>
    <t>преддипломная практика</t>
  </si>
  <si>
    <t>1 курс</t>
  </si>
  <si>
    <t>2 курс</t>
  </si>
  <si>
    <t>3 курс</t>
  </si>
  <si>
    <t>4 курс</t>
  </si>
  <si>
    <t>Всего</t>
  </si>
  <si>
    <t>116.5</t>
  </si>
  <si>
    <t>Индекс</t>
  </si>
  <si>
    <t>Наименование циклов, разделов,_x000D_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</si>
  <si>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</si>
  <si>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</si>
  <si>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</si>
  <si>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</si>
  <si>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</si>
  <si>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</si>
  <si>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</si>
  <si>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</si>
  <si>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З,ДЗ,Э,ЭК</t>
  </si>
  <si>
    <t>Курсовые проекты (работы)</t>
  </si>
  <si>
    <t>Итоговые письм. КР</t>
  </si>
  <si>
    <t>Домашние КР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</si>
  <si>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</si>
  <si>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</si>
  <si>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</si>
  <si>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</si>
  <si>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</si>
  <si>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</si>
  <si>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</si>
  <si>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</si>
  <si>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</si>
  <si>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</si>
  <si>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</si>
  <si>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</si>
  <si>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 том числе</t>
  </si>
  <si>
    <t>17 нед</t>
  </si>
  <si>
    <t>22  нед</t>
  </si>
  <si>
    <t>17  нед</t>
  </si>
  <si>
    <t>23 нед</t>
  </si>
  <si>
    <t>16 нед</t>
  </si>
  <si>
    <t xml:space="preserve"> нед</t>
  </si>
  <si>
    <t>Теоретическое обучение</t>
  </si>
  <si>
    <t>Лабораьорные  и практические занятия</t>
  </si>
  <si>
    <t>Курсовой проек</t>
  </si>
  <si>
    <t>Учебная практика /производственная практика</t>
  </si>
  <si>
    <t>Максим.</t>
  </si>
  <si>
    <t>55</t>
  </si>
  <si>
    <t>62</t>
  </si>
  <si>
    <t>69</t>
  </si>
  <si>
    <t>76</t>
  </si>
  <si>
    <t>О.00</t>
  </si>
  <si>
    <t>ОБЩЕОБРАЗОВАТЕЛЬНЫЙ ЦИКЛ</t>
  </si>
  <si>
    <t>ОУП.00</t>
  </si>
  <si>
    <t>Общие учебные предметы</t>
  </si>
  <si>
    <t>ОУП.01</t>
  </si>
  <si>
    <t>Русский язык</t>
  </si>
  <si>
    <t>`-,Э</t>
  </si>
  <si>
    <t>ОУП.02</t>
  </si>
  <si>
    <t>Литература</t>
  </si>
  <si>
    <t>`--,ДЗ</t>
  </si>
  <si>
    <t>`-,ДЗ</t>
  </si>
  <si>
    <t>66</t>
  </si>
  <si>
    <t>ОУП.03</t>
  </si>
  <si>
    <t>Иностранный язык</t>
  </si>
  <si>
    <t>ОУП.04</t>
  </si>
  <si>
    <t>Математика</t>
  </si>
  <si>
    <t>ОУП.05</t>
  </si>
  <si>
    <t>История</t>
  </si>
  <si>
    <t>ОУП.06</t>
  </si>
  <si>
    <t>Физическая культура</t>
  </si>
  <si>
    <t>ОУП.07</t>
  </si>
  <si>
    <t>Основы безопасности жизнедеятельности</t>
  </si>
  <si>
    <t>ОУП.08</t>
  </si>
  <si>
    <t>Астрономия</t>
  </si>
  <si>
    <t>`ДЗ</t>
  </si>
  <si>
    <t>Предметы по выбору из обязательных предметных областей</t>
  </si>
  <si>
    <t>ОУП.09</t>
  </si>
  <si>
    <t xml:space="preserve">Информатика </t>
  </si>
  <si>
    <t>63</t>
  </si>
  <si>
    <t>ОУП.10</t>
  </si>
  <si>
    <t>Физика</t>
  </si>
  <si>
    <t>ОУП.11</t>
  </si>
  <si>
    <t>Родная литература</t>
  </si>
  <si>
    <t>Индивидуальный проект</t>
  </si>
  <si>
    <t>ЭК.00</t>
  </si>
  <si>
    <t>Элективные курсы</t>
  </si>
  <si>
    <t>ЭК.01</t>
  </si>
  <si>
    <t>Химия вокруг нас</t>
  </si>
  <si>
    <t>ЭК.02</t>
  </si>
  <si>
    <t>Основы общественных наук</t>
  </si>
  <si>
    <t>`-,-,ДЗ</t>
  </si>
  <si>
    <t>ЭК.03</t>
  </si>
  <si>
    <t>Основы проектной деятельности</t>
  </si>
  <si>
    <t>ДЗ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</si>
  <si>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</si>
  <si>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</si>
  <si>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</si>
  <si>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</si>
  <si>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</si>
  <si>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</si>
  <si>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`-,-,-,-,-,ДЗ</t>
  </si>
  <si>
    <t>ОГСЭ.04</t>
  </si>
  <si>
    <t>З,З,З,З,З,ДЗ</t>
  </si>
  <si>
    <t>ОГСЭ.05*</t>
  </si>
  <si>
    <t>Введение в специальность*</t>
  </si>
  <si>
    <t>ДЗ,ДЗ</t>
  </si>
  <si>
    <t>ОГСЭ.06*</t>
  </si>
  <si>
    <t>Русский язык и культура речи*</t>
  </si>
  <si>
    <t>ЕН.00</t>
  </si>
  <si>
    <t>Математический и общий естественнонаучный цикл</t>
  </si>
  <si>
    <t>ЕН.01</t>
  </si>
  <si>
    <t>ЕН.02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</si>
  <si>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</si>
  <si>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</si>
  <si>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</si>
  <si>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</si>
  <si>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</si>
  <si>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</si>
  <si>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</si>
  <si>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</si>
  <si>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Компьютерная графика</t>
  </si>
  <si>
    <t>58</t>
  </si>
  <si>
    <t>ОП.03</t>
  </si>
  <si>
    <t>Техническая механика</t>
  </si>
  <si>
    <t>68</t>
  </si>
  <si>
    <t>ОП.04</t>
  </si>
  <si>
    <t>Материаловедение</t>
  </si>
  <si>
    <t>`--,Э</t>
  </si>
  <si>
    <t>ОП.05</t>
  </si>
  <si>
    <t>Метрология, стандартизация и сертификация</t>
  </si>
  <si>
    <t>ОП.06</t>
  </si>
  <si>
    <t>Процессы формообразования и инструменты</t>
  </si>
  <si>
    <t>57</t>
  </si>
  <si>
    <t>ОП.07</t>
  </si>
  <si>
    <t>Технологическое оборудование</t>
  </si>
  <si>
    <t>ОП.08</t>
  </si>
  <si>
    <t>Технология машиностроения</t>
  </si>
  <si>
    <t>75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</si>
  <si>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</si>
  <si>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</si>
  <si>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</si>
  <si>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</si>
  <si>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108</t>
  </si>
  <si>
    <t>124</t>
  </si>
  <si>
    <t>ОП.11</t>
  </si>
  <si>
    <t>Информационные технологии в профессиональной деятельности</t>
  </si>
  <si>
    <t>78</t>
  </si>
  <si>
    <t>ОП.12</t>
  </si>
  <si>
    <t>Основы экономики и организации правового обеспечения профессиональной деятельности</t>
  </si>
  <si>
    <t>ОП.13</t>
  </si>
  <si>
    <t>Охрана труда</t>
  </si>
  <si>
    <t>ОП.14</t>
  </si>
  <si>
    <t>Безопасность жизнедеятельности</t>
  </si>
  <si>
    <t>ОП.15*</t>
  </si>
  <si>
    <t>Электротехника и электроника*</t>
  </si>
  <si>
    <t>ОП.16*</t>
  </si>
  <si>
    <t>Гидравлические и пневматические системы*</t>
  </si>
  <si>
    <t>Э</t>
  </si>
  <si>
    <t>ОП.17*</t>
  </si>
  <si>
    <t>Основы предпиримательства*</t>
  </si>
  <si>
    <t>ПМ</t>
  </si>
  <si>
    <t>Профессиональные модули</t>
  </si>
  <si>
    <t>ПМ.01</t>
  </si>
  <si>
    <t>Разработка технологических процессов изготовления деталей машин</t>
  </si>
  <si>
    <t>Комплексный ЭК</t>
  </si>
  <si>
    <t>МДК.01.01</t>
  </si>
  <si>
    <t>Технологические процессы изготовления деталей машин</t>
  </si>
  <si>
    <t>`--,--,Э</t>
  </si>
  <si>
    <t>60</t>
  </si>
  <si>
    <t>180</t>
  </si>
  <si>
    <t>МДК.01.02</t>
  </si>
  <si>
    <t>Системы автоматизированного проектирования и программирования в машиностроении</t>
  </si>
  <si>
    <t>142</t>
  </si>
  <si>
    <t>УП.01</t>
  </si>
  <si>
    <t>час</t>
  </si>
  <si>
    <t>ПП.01</t>
  </si>
  <si>
    <t>`--,ДЗ,ДЗ</t>
  </si>
  <si>
    <t>ПМ.02</t>
  </si>
  <si>
    <t>Участие в организации производственной деятельности структурного подразделения</t>
  </si>
  <si>
    <t>МДК.02.01</t>
  </si>
  <si>
    <t>Планирование и организация работы структурного подразделения</t>
  </si>
  <si>
    <t>114</t>
  </si>
  <si>
    <t>УП.02</t>
  </si>
  <si>
    <t>ПП.02</t>
  </si>
  <si>
    <t>ПМ.03</t>
  </si>
  <si>
    <t>Участие во внедрении технологических процессов изготовления деталей машин и осуществление технического контроля</t>
  </si>
  <si>
    <t>ЭК</t>
  </si>
  <si>
    <t>МДК.03.01</t>
  </si>
  <si>
    <t>Реализация технологических процессов изготовления деталей</t>
  </si>
  <si>
    <t>70</t>
  </si>
  <si>
    <t>200</t>
  </si>
  <si>
    <t>МДК.03.02</t>
  </si>
  <si>
    <t>Контроль соответствия качества деталей требованиям технической документации</t>
  </si>
  <si>
    <t>84</t>
  </si>
  <si>
    <t>УП.03</t>
  </si>
  <si>
    <t>ПП.03</t>
  </si>
  <si>
    <t>Производственая  практика</t>
  </si>
  <si>
    <t>ПМ.04</t>
  </si>
  <si>
    <t>Выполнение работ по одной или нескольким профессиям рабочих, должностям служащих</t>
  </si>
  <si>
    <t>МДК.04.01</t>
  </si>
  <si>
    <t>Выполнение работ по профессии 19149 Токарь</t>
  </si>
  <si>
    <t>174</t>
  </si>
  <si>
    <t>УП.04</t>
  </si>
  <si>
    <t>Ком ДЗ</t>
  </si>
  <si>
    <t>Учебная практика*</t>
  </si>
  <si>
    <t>ПП.04</t>
  </si>
  <si>
    <t>ПДП</t>
  </si>
  <si>
    <t xml:space="preserve"> Преддипломная практика</t>
  </si>
  <si>
    <t>2106/1404</t>
  </si>
  <si>
    <t>общеобразовательный цикл</t>
  </si>
  <si>
    <t>всего</t>
  </si>
  <si>
    <t>экзаиенов</t>
  </si>
  <si>
    <t>642/428</t>
  </si>
  <si>
    <t>общегумманитарный цикл</t>
  </si>
  <si>
    <t>диф.зачетов</t>
  </si>
  <si>
    <t>168/112</t>
  </si>
  <si>
    <t>математический и общий естественнонаучный учебный цикл</t>
  </si>
  <si>
    <t>зачетов</t>
  </si>
  <si>
    <t>1428/952</t>
  </si>
  <si>
    <t>общепрофессиональные дисциплины</t>
  </si>
  <si>
    <t>эк</t>
  </si>
  <si>
    <t>1350/900</t>
  </si>
  <si>
    <t>вариативная часть</t>
  </si>
  <si>
    <t>промежуточная аттестация</t>
  </si>
  <si>
    <t>2 нед</t>
  </si>
  <si>
    <t>1 нед</t>
  </si>
  <si>
    <t>894/596</t>
  </si>
  <si>
    <t>профессиональные модули</t>
  </si>
  <si>
    <t>8 недель</t>
  </si>
  <si>
    <t>6588/4392</t>
  </si>
  <si>
    <t>итого</t>
  </si>
  <si>
    <t>практика</t>
  </si>
  <si>
    <t>6 недель</t>
  </si>
  <si>
    <t>государственная итоговая  аттестация</t>
  </si>
  <si>
    <t>162 часа вариативной части распределены на учебную практику</t>
  </si>
  <si>
    <t>204+4188=4392</t>
  </si>
  <si>
    <t>Обязательная часть должна быть 1404+2988=4392, но отдали 162 на учебную практику, 4392-162=4230</t>
  </si>
  <si>
    <t>Наименование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</si>
  <si>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</si>
  <si>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</si>
  <si>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</si>
  <si>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</si>
  <si>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</si>
  <si>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</si>
  <si>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</si>
  <si>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</si>
  <si>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</si>
  <si>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Инженерной графики</t>
  </si>
  <si>
    <t>10. Социально-экономических дисциплин</t>
  </si>
  <si>
    <t>13.Экономики отрасли и менеджмента</t>
  </si>
  <si>
    <t>14. Технической механики</t>
  </si>
  <si>
    <t>15. Технологии машиностроения</t>
  </si>
  <si>
    <t>Лаборатории:</t>
  </si>
  <si>
    <t>1. Технической механики</t>
  </si>
  <si>
    <t>2. Материаловедения</t>
  </si>
  <si>
    <t>3. Процессов формообразования и инструменьов</t>
  </si>
  <si>
    <t>4. Технологического оборудования и оснастки</t>
  </si>
  <si>
    <t>5. Метрологии, стандартизации и сертификации</t>
  </si>
  <si>
    <t>6. Информационных технологий в профессиональной деятельности</t>
  </si>
  <si>
    <t>7. Автоматизированного проектирования технологических процессов и программирования систем ЧПУ</t>
  </si>
  <si>
    <t>Мастерские</t>
  </si>
  <si>
    <t>1.Слесарная</t>
  </si>
  <si>
    <t>2. Механическая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</si>
  <si>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</si>
  <si>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</si>
  <si>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</si>
  <si>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</si>
  <si>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</si>
  <si>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</si>
  <si>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</si>
  <si>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</si>
  <si>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</si>
  <si>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</si>
  <si>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</si>
  <si>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</si>
  <si>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</si>
  <si>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</si>
  <si>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>ОК 2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</si>
  <si>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качество.</t>
  </si>
  <si>
    <t>ОК 3</t>
  </si>
  <si>
    <t>Принимать   решения   в   стандартных   и   нестандартных   ситуациях   и   нести    за    них
ответственность.</t>
  </si>
  <si>
    <t>ОК 4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</si>
  <si>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</si>
  <si>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</si>
  <si>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в профессиональной деятельности.</t>
  </si>
  <si>
    <t>ОК 6</t>
  </si>
  <si>
    <t>Работать в коллективе и команде, эффективно общаться с коллегами, руководством, потребителями.</t>
  </si>
  <si>
    <t>ОК 7</t>
  </si>
  <si>
    <t>Брать  на  себя  ответственность  за  работу  членов  команды  (подчиненных),  за  результат
выполнения заданий.</t>
  </si>
  <si>
    <t>ОК 8</t>
  </si>
  <si>
    <t>Самостоятельно определять задачи профессионального и личностного развития, заниматься
самообразованием, осознанно планировать повышение квалификации</t>
  </si>
  <si>
    <t>ОК 9</t>
  </si>
  <si>
    <t>Ориентироваться в условиях частой смены технологий в профессиональной деятельности.</t>
  </si>
  <si>
    <t>ПК 1.1</t>
  </si>
  <si>
    <t>Использовать конструкторскую документацию при разработке технологических процессов
изготовления деталей.</t>
  </si>
  <si>
    <t>ПК 1.2</t>
  </si>
  <si>
    <t>Выбирать метод получения заготовок и схемы их базирования.</t>
  </si>
  <si>
    <t>ПК 1.3</t>
  </si>
  <si>
    <t>Составлять маршруты изготовления деталей и проектировать технологические операции.</t>
  </si>
  <si>
    <t>ПК 1.4</t>
  </si>
  <si>
    <t>Разрабатывать и внедрять управляющие программы обработки деталей.</t>
  </si>
  <si>
    <t>ПК 1.5</t>
  </si>
  <si>
    <t>Использовать системы автоматизированного проектирования технологических процессов
обработки деталей.</t>
  </si>
  <si>
    <t>ПК 2.1</t>
  </si>
  <si>
    <t xml:space="preserve">Участвовать в планировании и организации работы структурного подразделения.
</t>
  </si>
  <si>
    <t>ПК 2.2</t>
  </si>
  <si>
    <t>Участвовать в руководстве работой структурного подразделения.</t>
  </si>
  <si>
    <t>ПК 2.3</t>
  </si>
  <si>
    <t xml:space="preserve"> Участвовать в анализе процесса и результатов деятельности подразделения.</t>
  </si>
  <si>
    <t>ПК 3.1</t>
  </si>
  <si>
    <t>Участвовать в реализации технологического процесса по изготовлению деталей.</t>
  </si>
  <si>
    <t>ПК 3.2</t>
  </si>
  <si>
    <t>Проводить    контроль    соответствия    качества    деталей    требованиям    технической
документации</t>
  </si>
  <si>
    <t>Индексы</t>
  </si>
  <si>
    <t>Наименование дисциплин, МДК</t>
  </si>
  <si>
    <t>Компетенции</t>
  </si>
  <si>
    <t>Общие</t>
  </si>
  <si>
    <t>Профессиональные</t>
  </si>
  <si>
    <t>ОК3</t>
  </si>
  <si>
    <t>ОК6</t>
  </si>
  <si>
    <t>+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</si>
</sst>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#,###"/>
  </numFmts>
  <fonts count="34">
    <font>
      <sz val="8"/>
      <color indexed="64"/>
      <name val="Tahoma"/>
    </font>
    <font>
      <sz val="9"/>
      <color indexed="64"/>
      <name val="Tahoma"/>
      <family val="2"/>
      <charset val="204"/>
    </font>
    <font>
      <i/>
      <sz val="15"/>
      <color indexed="64"/>
      <name val="Arial"/>
      <family val="2"/>
      <charset val="204"/>
    </font>
    <font>
      <sz val="16"/>
      <color indexed="64"/>
      <name val="Times New Roman"/>
      <family val="1"/>
      <charset val="204"/>
    </font>
    <font>
      <sz val="11"/>
      <color indexed="64"/>
      <name val="Arial"/>
      <family val="2"/>
      <charset val="204"/>
    </font>
    <font>
      <sz val="12"/>
      <color indexed="64"/>
      <name val="Times New Roman"/>
      <family val="1"/>
      <charset val="204"/>
    </font>
    <font>
      <b/>
      <sz val="26"/>
      <color indexed="6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1"/>
      <color indexed="64"/>
      <name val="Arial"/>
      <family val="2"/>
      <charset val="204"/>
    </font>
    <font>
      <i/>
      <sz val="9"/>
      <color indexed="64"/>
      <name val="Tahoma"/>
      <family val="2"/>
      <charset val="204"/>
    </font>
    <font>
      <b/>
      <sz val="10"/>
      <color indexed="64"/>
      <name val="Arial"/>
      <family val="2"/>
      <charset val="204"/>
    </font>
    <font>
      <sz val="14"/>
      <color indexed="64"/>
      <name val="Times New Roman"/>
      <family val="1"/>
      <charset val="204"/>
    </font>
    <font>
      <b/>
      <sz val="8"/>
      <color indexed="64"/>
      <name val="Arial"/>
      <family val="2"/>
      <charset val="204"/>
    </font>
    <font>
      <b/>
      <sz val="8"/>
      <color indexed="64"/>
      <name val="Tahoma"/>
      <family val="2"/>
      <charset val="204"/>
    </font>
    <font>
      <sz val="10"/>
      <color indexed="64"/>
      <name val="Tahoma"/>
      <family val="2"/>
      <charset val="204"/>
    </font>
    <font>
      <sz val="10"/>
      <color indexed="64"/>
      <name val="Symbol"/>
      <family val="1"/>
      <charset val="2"/>
    </font>
    <font>
      <sz val="8"/>
      <color indexed="64"/>
      <name val="Symbol"/>
      <family val="1"/>
      <charset val="2"/>
    </font>
    <font>
      <sz val="11"/>
      <color indexed="64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8"/>
      <name val="Tahoma"/>
      <family val="2"/>
      <charset val="204"/>
    </font>
    <font>
      <b/>
      <sz val="9"/>
      <color indexed="64"/>
      <name val="Times New Roman"/>
      <family val="1"/>
      <charset val="204"/>
    </font>
    <font>
      <sz val="9"/>
      <color indexed="64"/>
      <name val="Times New Roman"/>
      <family val="1"/>
      <charset val="204"/>
    </font>
    <font>
      <b/>
      <i/>
      <sz val="8"/>
      <color indexed="64"/>
      <name val="Tahoma"/>
      <family val="2"/>
      <charset val="204"/>
    </font>
    <font>
      <sz val="10"/>
      <color indexed="64"/>
      <name val="Calibri"/>
      <family val="2"/>
      <charset val="204"/>
    </font>
    <font>
      <sz val="8"/>
      <color indexed="2"/>
      <name val="Tahoma"/>
      <family val="2"/>
      <charset val="204"/>
    </font>
    <font>
      <sz val="9"/>
      <color indexed="2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2"/>
      <name val="Tahoma"/>
      <family val="2"/>
      <charset val="204"/>
    </font>
    <font>
      <b/>
      <sz val="9"/>
      <color indexed="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8"/>
      <color indexed="64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5"/>
        <bgColor indexed="16"/>
      </patternFill>
    </fill>
    <fill>
      <patternFill patternType="solid">
        <fgColor indexed="65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lightUp">
        <fgColor indexed="20"/>
        <bgColor theme="0"/>
      </patternFill>
    </fill>
    <fill>
      <patternFill patternType="lightUp">
        <fgColor indexed="20"/>
      </patternFill>
    </fill>
    <fill>
      <patternFill patternType="solid">
        <fgColor theme="8" tint="0.59999389629810485"/>
        <bgColor indexed="1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ECFF"/>
        <bgColor indexed="16"/>
      </patternFill>
    </fill>
    <fill>
      <patternFill patternType="solid">
        <fgColor indexed="5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16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/>
      <diagonal/>
    </border>
    <border>
      <left style="thin">
        <color indexed="64"/>
      </left>
      <right style="thick">
        <color indexed="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2"/>
      </right>
      <top/>
      <bottom/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"/>
      </left>
      <right style="thick">
        <color indexed="2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indexed="2"/>
      </left>
      <right style="thick">
        <color indexed="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indexed="2"/>
      </right>
      <top/>
      <bottom style="thin">
        <color indexed="64"/>
      </bottom>
      <diagonal/>
    </border>
    <border>
      <left style="thick">
        <color indexed="2"/>
      </left>
      <right style="thick">
        <color indexed="2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ck">
        <color indexed="2"/>
      </left>
      <right style="thick">
        <color indexed="2"/>
      </right>
      <top style="thin">
        <color indexed="64"/>
      </top>
      <bottom style="thin">
        <color indexed="64"/>
      </bottom>
      <diagonal/>
    </border>
    <border>
      <left/>
      <right style="thick">
        <color indexed="2"/>
      </right>
      <top style="thin">
        <color indexed="64"/>
      </top>
      <bottom style="thin">
        <color indexed="64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 style="thick">
        <color indexed="64"/>
      </bottom>
      <diagonal/>
    </border>
    <border>
      <left/>
      <right style="thick">
        <color indexed="2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2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2"/>
      </right>
      <top style="thick">
        <color indexed="64"/>
      </top>
      <bottom style="thick">
        <color indexed="64"/>
      </bottom>
      <diagonal/>
    </border>
    <border>
      <left/>
      <right style="thick">
        <color indexed="2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2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2"/>
      </left>
      <right style="thick">
        <color indexed="2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2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rgb="FFC00000"/>
      </right>
      <top/>
      <bottom style="thick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indexed="64"/>
      </top>
      <bottom style="thick">
        <color indexed="64"/>
      </bottom>
      <diagonal/>
    </border>
    <border>
      <left style="thick">
        <color rgb="FFC00000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2"/>
      </right>
      <top/>
      <bottom style="medium">
        <color indexed="64"/>
      </bottom>
      <diagonal/>
    </border>
    <border>
      <left style="thick">
        <color indexed="2"/>
      </left>
      <right style="thick">
        <color indexed="2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2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2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2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ck">
        <color indexed="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2"/>
      </right>
      <top/>
      <bottom style="medium">
        <color indexed="64"/>
      </bottom>
      <diagonal/>
    </border>
    <border>
      <left/>
      <right style="thick">
        <color indexed="2"/>
      </right>
      <top style="medium">
        <color indexed="64"/>
      </top>
      <bottom style="thick">
        <color indexed="64"/>
      </bottom>
      <diagonal/>
    </border>
    <border>
      <left/>
      <right style="thick">
        <color indexed="2"/>
      </right>
      <top/>
      <bottom style="thin">
        <color indexed="64"/>
      </bottom>
      <diagonal/>
    </border>
    <border>
      <left style="thick">
        <color indexed="2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2"/>
      </left>
      <right style="thick">
        <color indexed="2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2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2"/>
      </bottom>
      <diagonal/>
    </border>
    <border>
      <left style="thin">
        <color indexed="64"/>
      </left>
      <right style="thick">
        <color indexed="2"/>
      </right>
      <top/>
      <bottom style="thick">
        <color indexed="2"/>
      </bottom>
      <diagonal/>
    </border>
    <border>
      <left style="thick">
        <color indexed="2"/>
      </left>
      <right/>
      <top/>
      <bottom style="thick">
        <color indexed="2"/>
      </bottom>
      <diagonal/>
    </border>
    <border>
      <left/>
      <right/>
      <top/>
      <bottom style="thick">
        <color indexed="2"/>
      </bottom>
      <diagonal/>
    </border>
    <border>
      <left style="thick">
        <color indexed="2"/>
      </left>
      <right style="thin">
        <color indexed="64"/>
      </right>
      <top/>
      <bottom style="thick">
        <color indexed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2"/>
      </bottom>
      <diagonal/>
    </border>
    <border>
      <left style="thin">
        <color indexed="64"/>
      </left>
      <right style="thick">
        <color rgb="FFC00000"/>
      </right>
      <top/>
      <bottom style="thick">
        <color indexed="2"/>
      </bottom>
      <diagonal/>
    </border>
    <border>
      <left style="thin">
        <color indexed="64"/>
      </left>
      <right style="thick">
        <color indexed="2"/>
      </right>
      <top style="thin">
        <color indexed="64"/>
      </top>
      <bottom style="thick">
        <color indexed="2"/>
      </bottom>
      <diagonal/>
    </border>
    <border>
      <left/>
      <right/>
      <top style="thin">
        <color indexed="64"/>
      </top>
      <bottom style="thick">
        <color indexed="2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indexed="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8">
    <xf numFmtId="0" fontId="0" fillId="0" borderId="0"/>
    <xf numFmtId="164" fontId="33" fillId="0" borderId="0" applyFont="0" applyFill="0" applyBorder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2" borderId="1">
      <alignment horizontal="center" vertical="center"/>
    </xf>
    <xf numFmtId="165" fontId="33" fillId="0" borderId="0" applyFont="0" applyFill="0" applyBorder="0"/>
  </cellStyleXfs>
  <cellXfs count="731">
    <xf numFmtId="0" fontId="0" fillId="0" borderId="0" xfId="0"/>
    <xf numFmtId="0" fontId="33" fillId="0" borderId="0" xfId="4"/>
    <xf numFmtId="0" fontId="33" fillId="3" borderId="0" xfId="4" applyFill="1" applyAlignment="1">
      <alignment horizontal="center" vertical="center"/>
    </xf>
    <xf numFmtId="0" fontId="33" fillId="3" borderId="0" xfId="4" applyFill="1" applyAlignment="1">
      <alignment horizontal="center" vertical="top" wrapText="1"/>
    </xf>
    <xf numFmtId="0" fontId="33" fillId="3" borderId="0" xfId="4" applyFill="1" applyAlignment="1">
      <alignment horizontal="left" vertical="center"/>
    </xf>
    <xf numFmtId="0" fontId="11" fillId="3" borderId="0" xfId="4" applyFont="1" applyFill="1" applyAlignment="1">
      <alignment horizontal="center" vertical="center"/>
    </xf>
    <xf numFmtId="0" fontId="10" fillId="3" borderId="0" xfId="4" applyFont="1" applyFill="1" applyAlignment="1">
      <alignment horizontal="left" vertical="center"/>
    </xf>
    <xf numFmtId="0" fontId="33" fillId="5" borderId="0" xfId="4" applyFill="1"/>
    <xf numFmtId="0" fontId="33" fillId="5" borderId="0" xfId="4" applyFill="1" applyAlignment="1">
      <alignment horizontal="center" vertical="center"/>
    </xf>
    <xf numFmtId="0" fontId="8" fillId="5" borderId="2" xfId="4" applyFont="1" applyFill="1" applyBorder="1" applyAlignment="1">
      <alignment vertical="center"/>
    </xf>
    <xf numFmtId="0" fontId="33" fillId="5" borderId="3" xfId="4" applyFill="1" applyBorder="1" applyAlignment="1">
      <alignment horizontal="center" vertical="center"/>
    </xf>
    <xf numFmtId="49" fontId="0" fillId="0" borderId="0" xfId="0" applyNumberFormat="1" applyAlignment="1">
      <alignment vertical="center" textRotation="90"/>
    </xf>
    <xf numFmtId="49" fontId="33" fillId="5" borderId="3" xfId="4" applyNumberFormat="1" applyFill="1" applyBorder="1" applyAlignment="1">
      <alignment horizontal="center" vertical="center" textRotation="90"/>
    </xf>
    <xf numFmtId="14" fontId="0" fillId="5" borderId="3" xfId="7" applyNumberFormat="1" applyFill="1" applyBorder="1" applyAlignment="1">
      <alignment horizontal="center" vertical="center" textRotation="90"/>
    </xf>
    <xf numFmtId="17" fontId="33" fillId="5" borderId="3" xfId="4" applyNumberFormat="1" applyFill="1" applyBorder="1" applyAlignment="1">
      <alignment horizontal="center" vertical="center" textRotation="90"/>
    </xf>
    <xf numFmtId="16" fontId="33" fillId="5" borderId="3" xfId="4" applyNumberFormat="1" applyFill="1" applyBorder="1" applyAlignment="1">
      <alignment horizontal="center" vertical="center" textRotation="90"/>
    </xf>
    <xf numFmtId="0" fontId="33" fillId="5" borderId="3" xfId="4" applyFill="1" applyBorder="1" applyAlignment="1">
      <alignment horizontal="center" vertical="center" textRotation="90"/>
    </xf>
    <xf numFmtId="49" fontId="33" fillId="5" borderId="3" xfId="4" applyNumberFormat="1" applyFill="1" applyBorder="1" applyAlignment="1">
      <alignment horizontal="left" vertical="center" textRotation="90"/>
    </xf>
    <xf numFmtId="0" fontId="33" fillId="4" borderId="3" xfId="4" applyFill="1" applyBorder="1" applyAlignment="1">
      <alignment horizontal="center" vertical="center"/>
    </xf>
    <xf numFmtId="0" fontId="33" fillId="4" borderId="3" xfId="4" applyFill="1" applyBorder="1" applyAlignment="1">
      <alignment horizontal="left" vertical="center"/>
    </xf>
    <xf numFmtId="0" fontId="13" fillId="4" borderId="3" xfId="4" applyFont="1" applyFill="1" applyBorder="1" applyAlignment="1">
      <alignment horizontal="center" vertical="center"/>
    </xf>
    <xf numFmtId="0" fontId="33" fillId="5" borderId="0" xfId="4" applyFill="1" applyAlignment="1">
      <alignment horizontal="left" vertical="center"/>
    </xf>
    <xf numFmtId="0" fontId="14" fillId="4" borderId="3" xfId="4" applyFont="1" applyFill="1" applyBorder="1" applyAlignment="1">
      <alignment horizontal="center" vertical="center"/>
    </xf>
    <xf numFmtId="0" fontId="14" fillId="6" borderId="3" xfId="4" applyFont="1" applyFill="1" applyBorder="1" applyAlignment="1">
      <alignment horizontal="center" vertical="center"/>
    </xf>
    <xf numFmtId="0" fontId="14" fillId="4" borderId="4" xfId="4" applyFont="1" applyFill="1" applyBorder="1" applyAlignment="1">
      <alignment horizontal="center" vertical="center"/>
    </xf>
    <xf numFmtId="0" fontId="15" fillId="4" borderId="3" xfId="4" applyFont="1" applyFill="1" applyBorder="1" applyAlignment="1">
      <alignment horizontal="center" vertical="center"/>
    </xf>
    <xf numFmtId="0" fontId="33" fillId="5" borderId="0" xfId="4" applyFill="1" applyAlignment="1">
      <alignment horizontal="left" vertical="top" wrapText="1"/>
    </xf>
    <xf numFmtId="0" fontId="16" fillId="5" borderId="3" xfId="4" applyFont="1" applyFill="1" applyBorder="1" applyAlignment="1">
      <alignment horizontal="center" vertical="center"/>
    </xf>
    <xf numFmtId="0" fontId="1" fillId="7" borderId="3" xfId="4" applyFont="1" applyFill="1" applyBorder="1" applyAlignment="1">
      <alignment horizontal="center" vertical="center"/>
    </xf>
    <xf numFmtId="0" fontId="1" fillId="4" borderId="3" xfId="4" applyFont="1" applyFill="1" applyBorder="1" applyAlignment="1">
      <alignment horizontal="center" vertical="center"/>
    </xf>
    <xf numFmtId="0" fontId="33" fillId="4" borderId="12" xfId="4" applyFill="1" applyBorder="1" applyAlignment="1">
      <alignment horizontal="center" vertical="center" wrapText="1"/>
    </xf>
    <xf numFmtId="0" fontId="33" fillId="4" borderId="3" xfId="4" applyFill="1" applyBorder="1" applyAlignment="1">
      <alignment horizontal="center" vertical="center" wrapText="1"/>
    </xf>
    <xf numFmtId="0" fontId="33" fillId="4" borderId="12" xfId="4" applyFill="1" applyBorder="1" applyAlignment="1">
      <alignment horizontal="center" vertical="center"/>
    </xf>
    <xf numFmtId="0" fontId="33" fillId="8" borderId="12" xfId="4" applyFill="1" applyBorder="1" applyAlignment="1">
      <alignment horizontal="center" vertical="center"/>
    </xf>
    <xf numFmtId="0" fontId="33" fillId="4" borderId="16" xfId="4" applyFill="1" applyBorder="1" applyAlignment="1">
      <alignment horizontal="center" vertical="center"/>
    </xf>
    <xf numFmtId="0" fontId="33" fillId="8" borderId="3" xfId="4" applyFill="1" applyBorder="1" applyAlignment="1">
      <alignment horizontal="center" vertical="center"/>
    </xf>
    <xf numFmtId="0" fontId="33" fillId="8" borderId="16" xfId="4" applyFill="1" applyBorder="1" applyAlignment="1">
      <alignment horizontal="center" vertical="center"/>
    </xf>
    <xf numFmtId="0" fontId="33" fillId="8" borderId="21" xfId="4" applyFill="1" applyBorder="1" applyAlignment="1">
      <alignment horizontal="center" vertical="center"/>
    </xf>
    <xf numFmtId="0" fontId="33" fillId="4" borderId="10" xfId="4" applyFill="1" applyBorder="1" applyAlignment="1">
      <alignment horizontal="center" vertical="center"/>
    </xf>
    <xf numFmtId="0" fontId="33" fillId="4" borderId="21" xfId="4" applyFill="1" applyBorder="1" applyAlignment="1">
      <alignment horizontal="center" vertical="center"/>
    </xf>
    <xf numFmtId="0" fontId="19" fillId="4" borderId="25" xfId="4" applyFont="1" applyFill="1" applyBorder="1" applyAlignment="1">
      <alignment horizontal="left" vertical="center" wrapText="1"/>
    </xf>
    <xf numFmtId="0" fontId="33" fillId="8" borderId="5" xfId="4" applyFill="1" applyBorder="1" applyAlignment="1">
      <alignment horizontal="center" vertical="center"/>
    </xf>
    <xf numFmtId="0" fontId="33" fillId="4" borderId="28" xfId="4" applyFill="1" applyBorder="1" applyAlignment="1">
      <alignment horizontal="center" vertical="center"/>
    </xf>
    <xf numFmtId="0" fontId="33" fillId="2" borderId="3" xfId="4" applyFill="1" applyBorder="1" applyAlignment="1">
      <alignment horizontal="center" vertical="center"/>
    </xf>
    <xf numFmtId="0" fontId="33" fillId="8" borderId="11" xfId="4" applyFill="1" applyBorder="1" applyAlignment="1">
      <alignment horizontal="center" vertical="center"/>
    </xf>
    <xf numFmtId="0" fontId="33" fillId="8" borderId="19" xfId="4" applyFill="1" applyBorder="1" applyAlignment="1">
      <alignment horizontal="center" vertical="center"/>
    </xf>
    <xf numFmtId="0" fontId="33" fillId="4" borderId="29" xfId="4" applyFill="1" applyBorder="1" applyAlignment="1">
      <alignment horizontal="center" vertical="center"/>
    </xf>
    <xf numFmtId="1" fontId="33" fillId="2" borderId="3" xfId="4" applyNumberFormat="1" applyFill="1" applyBorder="1" applyAlignment="1">
      <alignment horizontal="center" vertical="center"/>
    </xf>
    <xf numFmtId="0" fontId="33" fillId="4" borderId="11" xfId="4" applyFill="1" applyBorder="1" applyAlignment="1">
      <alignment horizontal="center" vertical="center"/>
    </xf>
    <xf numFmtId="0" fontId="33" fillId="8" borderId="29" xfId="4" applyFill="1" applyBorder="1" applyAlignment="1">
      <alignment horizontal="center" vertical="center"/>
    </xf>
    <xf numFmtId="1" fontId="33" fillId="2" borderId="16" xfId="4" applyNumberFormat="1" applyFill="1" applyBorder="1" applyAlignment="1">
      <alignment horizontal="center" vertical="center"/>
    </xf>
    <xf numFmtId="166" fontId="33" fillId="2" borderId="30" xfId="4" applyNumberFormat="1" applyFill="1" applyBorder="1" applyAlignment="1">
      <alignment horizontal="center" vertical="center"/>
    </xf>
    <xf numFmtId="0" fontId="33" fillId="2" borderId="12" xfId="4" applyFill="1" applyBorder="1" applyAlignment="1">
      <alignment horizontal="center" vertical="center"/>
    </xf>
    <xf numFmtId="166" fontId="33" fillId="2" borderId="16" xfId="4" applyNumberFormat="1" applyFill="1" applyBorder="1" applyAlignment="1">
      <alignment horizontal="center" vertical="center"/>
    </xf>
    <xf numFmtId="0" fontId="33" fillId="2" borderId="11" xfId="4" applyFill="1" applyBorder="1" applyAlignment="1">
      <alignment horizontal="center" vertical="center"/>
    </xf>
    <xf numFmtId="166" fontId="33" fillId="2" borderId="29" xfId="4" applyNumberFormat="1" applyFill="1" applyBorder="1" applyAlignment="1">
      <alignment horizontal="center" vertical="center"/>
    </xf>
    <xf numFmtId="0" fontId="33" fillId="4" borderId="31" xfId="4" applyFill="1" applyBorder="1" applyAlignment="1">
      <alignment horizontal="center" vertical="center"/>
    </xf>
    <xf numFmtId="0" fontId="33" fillId="4" borderId="32" xfId="4" applyFill="1" applyBorder="1" applyAlignment="1">
      <alignment horizontal="center" vertical="center"/>
    </xf>
    <xf numFmtId="0" fontId="33" fillId="4" borderId="33" xfId="4" applyFill="1" applyBorder="1" applyAlignment="1">
      <alignment horizontal="center" vertical="center"/>
    </xf>
    <xf numFmtId="0" fontId="33" fillId="4" borderId="34" xfId="4" applyFill="1" applyBorder="1" applyAlignment="1">
      <alignment horizontal="center" vertical="center"/>
    </xf>
    <xf numFmtId="1" fontId="33" fillId="2" borderId="31" xfId="4" applyNumberFormat="1" applyFill="1" applyBorder="1" applyAlignment="1">
      <alignment horizontal="center" vertical="center"/>
    </xf>
    <xf numFmtId="0" fontId="33" fillId="4" borderId="35" xfId="4" applyFill="1" applyBorder="1" applyAlignment="1">
      <alignment horizontal="center" vertical="center"/>
    </xf>
    <xf numFmtId="0" fontId="33" fillId="8" borderId="36" xfId="4" applyFill="1" applyBorder="1" applyAlignment="1">
      <alignment horizontal="center" vertical="center"/>
    </xf>
    <xf numFmtId="1" fontId="33" fillId="8" borderId="37" xfId="4" applyNumberFormat="1" applyFill="1" applyBorder="1" applyAlignment="1">
      <alignment horizontal="center" vertical="center"/>
    </xf>
    <xf numFmtId="1" fontId="33" fillId="8" borderId="34" xfId="4" applyNumberFormat="1" applyFill="1" applyBorder="1" applyAlignment="1">
      <alignment horizontal="center" vertical="center"/>
    </xf>
    <xf numFmtId="1" fontId="33" fillId="8" borderId="32" xfId="4" applyNumberFormat="1" applyFill="1" applyBorder="1" applyAlignment="1">
      <alignment horizontal="center" vertical="center"/>
    </xf>
    <xf numFmtId="1" fontId="33" fillId="10" borderId="36" xfId="4" applyNumberFormat="1" applyFill="1" applyBorder="1" applyAlignment="1">
      <alignment horizontal="center" vertical="center"/>
    </xf>
    <xf numFmtId="1" fontId="33" fillId="10" borderId="37" xfId="4" applyNumberFormat="1" applyFill="1" applyBorder="1" applyAlignment="1">
      <alignment horizontal="center" vertical="center"/>
    </xf>
    <xf numFmtId="1" fontId="33" fillId="10" borderId="34" xfId="4" applyNumberFormat="1" applyFill="1" applyBorder="1" applyAlignment="1">
      <alignment horizontal="center" vertical="center"/>
    </xf>
    <xf numFmtId="1" fontId="33" fillId="10" borderId="33" xfId="4" applyNumberFormat="1" applyFill="1" applyBorder="1" applyAlignment="1">
      <alignment horizontal="center" vertical="center"/>
    </xf>
    <xf numFmtId="1" fontId="33" fillId="8" borderId="33" xfId="4" applyNumberFormat="1" applyFill="1" applyBorder="1" applyAlignment="1">
      <alignment horizontal="center" vertical="center"/>
    </xf>
    <xf numFmtId="0" fontId="33" fillId="4" borderId="0" xfId="4" applyFill="1" applyAlignment="1">
      <alignment horizontal="center" vertical="center"/>
    </xf>
    <xf numFmtId="1" fontId="33" fillId="5" borderId="38" xfId="4" applyNumberFormat="1" applyFill="1" applyBorder="1"/>
    <xf numFmtId="0" fontId="33" fillId="2" borderId="39" xfId="4" applyFill="1" applyBorder="1" applyAlignment="1">
      <alignment horizontal="center" vertical="center"/>
    </xf>
    <xf numFmtId="0" fontId="33" fillId="2" borderId="40" xfId="4" applyFill="1" applyBorder="1" applyAlignment="1">
      <alignment horizontal="left" vertical="center" wrapText="1"/>
    </xf>
    <xf numFmtId="0" fontId="33" fillId="2" borderId="41" xfId="4" applyFill="1" applyBorder="1" applyAlignment="1">
      <alignment horizontal="center" vertical="center"/>
    </xf>
    <xf numFmtId="0" fontId="33" fillId="2" borderId="42" xfId="4" applyFill="1" applyBorder="1" applyAlignment="1">
      <alignment horizontal="center" vertical="center"/>
    </xf>
    <xf numFmtId="1" fontId="33" fillId="2" borderId="39" xfId="4" applyNumberFormat="1" applyFill="1" applyBorder="1" applyAlignment="1">
      <alignment horizontal="center" vertical="center"/>
    </xf>
    <xf numFmtId="1" fontId="33" fillId="2" borderId="40" xfId="4" applyNumberFormat="1" applyFill="1" applyBorder="1" applyAlignment="1">
      <alignment horizontal="center" vertical="center"/>
    </xf>
    <xf numFmtId="1" fontId="33" fillId="8" borderId="43" xfId="4" applyNumberFormat="1" applyFill="1" applyBorder="1" applyAlignment="1">
      <alignment horizontal="center" vertical="center"/>
    </xf>
    <xf numFmtId="1" fontId="33" fillId="2" borderId="44" xfId="4" applyNumberFormat="1" applyFill="1" applyBorder="1" applyAlignment="1">
      <alignment horizontal="center" vertical="center"/>
    </xf>
    <xf numFmtId="1" fontId="33" fillId="2" borderId="43" xfId="4" applyNumberFormat="1" applyFill="1" applyBorder="1" applyAlignment="1">
      <alignment horizontal="center" vertical="center"/>
    </xf>
    <xf numFmtId="1" fontId="33" fillId="2" borderId="45" xfId="4" applyNumberFormat="1" applyFill="1" applyBorder="1" applyAlignment="1">
      <alignment horizontal="center" vertical="center"/>
    </xf>
    <xf numFmtId="0" fontId="33" fillId="5" borderId="38" xfId="4" applyFill="1" applyBorder="1"/>
    <xf numFmtId="0" fontId="20" fillId="4" borderId="39" xfId="4" applyFont="1" applyFill="1" applyBorder="1" applyAlignment="1">
      <alignment horizontal="center" vertical="center"/>
    </xf>
    <xf numFmtId="0" fontId="20" fillId="4" borderId="40" xfId="4" applyFont="1" applyFill="1" applyBorder="1" applyAlignment="1">
      <alignment horizontal="left" vertical="center" wrapText="1"/>
    </xf>
    <xf numFmtId="0" fontId="33" fillId="4" borderId="41" xfId="4" applyFill="1" applyBorder="1" applyAlignment="1">
      <alignment horizontal="center" vertical="center"/>
    </xf>
    <xf numFmtId="0" fontId="33" fillId="4" borderId="42" xfId="4" applyFill="1" applyBorder="1" applyAlignment="1">
      <alignment horizontal="center" vertical="center"/>
    </xf>
    <xf numFmtId="0" fontId="33" fillId="4" borderId="39" xfId="4" applyFill="1" applyBorder="1" applyAlignment="1">
      <alignment horizontal="center" vertical="center"/>
    </xf>
    <xf numFmtId="1" fontId="13" fillId="4" borderId="39" xfId="4" applyNumberFormat="1" applyFont="1" applyFill="1" applyBorder="1" applyAlignment="1">
      <alignment horizontal="center" vertical="center"/>
    </xf>
    <xf numFmtId="1" fontId="13" fillId="2" borderId="39" xfId="4" applyNumberFormat="1" applyFont="1" applyFill="1" applyBorder="1" applyAlignment="1">
      <alignment horizontal="center" vertical="center"/>
    </xf>
    <xf numFmtId="1" fontId="13" fillId="8" borderId="46" xfId="4" applyNumberFormat="1" applyFont="1" applyFill="1" applyBorder="1" applyAlignment="1">
      <alignment horizontal="center" vertical="center"/>
    </xf>
    <xf numFmtId="1" fontId="13" fillId="8" borderId="44" xfId="4" applyNumberFormat="1" applyFont="1" applyFill="1" applyBorder="1" applyAlignment="1">
      <alignment horizontal="center" vertical="center"/>
    </xf>
    <xf numFmtId="1" fontId="13" fillId="8" borderId="39" xfId="4" applyNumberFormat="1" applyFont="1" applyFill="1" applyBorder="1" applyAlignment="1">
      <alignment horizontal="center" vertical="center"/>
    </xf>
    <xf numFmtId="1" fontId="13" fillId="4" borderId="46" xfId="4" applyNumberFormat="1" applyFont="1" applyFill="1" applyBorder="1" applyAlignment="1">
      <alignment horizontal="center" vertical="center"/>
    </xf>
    <xf numFmtId="1" fontId="13" fillId="4" borderId="44" xfId="4" applyNumberFormat="1" applyFont="1" applyFill="1" applyBorder="1" applyAlignment="1">
      <alignment horizontal="center" vertical="center"/>
    </xf>
    <xf numFmtId="1" fontId="13" fillId="4" borderId="40" xfId="4" applyNumberFormat="1" applyFont="1" applyFill="1" applyBorder="1" applyAlignment="1">
      <alignment horizontal="center" vertical="center"/>
    </xf>
    <xf numFmtId="1" fontId="13" fillId="4" borderId="43" xfId="4" applyNumberFormat="1" applyFont="1" applyFill="1" applyBorder="1" applyAlignment="1">
      <alignment horizontal="center" vertical="center"/>
    </xf>
    <xf numFmtId="1" fontId="13" fillId="8" borderId="40" xfId="4" applyNumberFormat="1" applyFont="1" applyFill="1" applyBorder="1" applyAlignment="1">
      <alignment horizontal="center" vertical="center"/>
    </xf>
    <xf numFmtId="0" fontId="21" fillId="4" borderId="5" xfId="4" applyFont="1" applyFill="1" applyBorder="1" applyAlignment="1">
      <alignment horizontal="center" vertical="center"/>
    </xf>
    <xf numFmtId="0" fontId="21" fillId="4" borderId="25" xfId="4" applyFont="1" applyFill="1" applyBorder="1" applyAlignment="1">
      <alignment horizontal="left" vertical="center" wrapText="1"/>
    </xf>
    <xf numFmtId="0" fontId="33" fillId="4" borderId="25" xfId="4" applyFill="1" applyBorder="1" applyAlignment="1">
      <alignment horizontal="center" vertical="center"/>
    </xf>
    <xf numFmtId="0" fontId="33" fillId="4" borderId="5" xfId="4" applyFill="1" applyBorder="1" applyAlignment="1">
      <alignment horizontal="center" vertical="center"/>
    </xf>
    <xf numFmtId="0" fontId="33" fillId="4" borderId="14" xfId="4" applyFill="1" applyBorder="1" applyAlignment="1">
      <alignment horizontal="center" vertical="center"/>
    </xf>
    <xf numFmtId="1" fontId="33" fillId="4" borderId="5" xfId="4" applyNumberFormat="1" applyFill="1" applyBorder="1" applyAlignment="1">
      <alignment horizontal="center" vertical="center"/>
    </xf>
    <xf numFmtId="1" fontId="33" fillId="2" borderId="5" xfId="4" applyNumberFormat="1" applyFill="1" applyBorder="1" applyAlignment="1">
      <alignment horizontal="center" vertical="center"/>
    </xf>
    <xf numFmtId="1" fontId="33" fillId="4" borderId="13" xfId="4" applyNumberFormat="1" applyFill="1" applyBorder="1" applyAlignment="1">
      <alignment horizontal="center" vertical="center"/>
    </xf>
    <xf numFmtId="1" fontId="33" fillId="4" borderId="25" xfId="4" applyNumberFormat="1" applyFill="1" applyBorder="1" applyAlignment="1">
      <alignment horizontal="center" vertical="center"/>
    </xf>
    <xf numFmtId="1" fontId="33" fillId="8" borderId="2" xfId="4" applyNumberFormat="1" applyFill="1" applyBorder="1" applyAlignment="1">
      <alignment horizontal="center" vertical="center"/>
    </xf>
    <xf numFmtId="0" fontId="33" fillId="8" borderId="47" xfId="4" applyFill="1" applyBorder="1" applyAlignment="1">
      <alignment horizontal="center" vertical="center"/>
    </xf>
    <xf numFmtId="0" fontId="33" fillId="8" borderId="48" xfId="4" applyFill="1" applyBorder="1" applyAlignment="1">
      <alignment horizontal="center" vertical="center"/>
    </xf>
    <xf numFmtId="0" fontId="33" fillId="8" borderId="25" xfId="4" applyFill="1" applyBorder="1" applyAlignment="1">
      <alignment horizontal="center" vertical="center"/>
    </xf>
    <xf numFmtId="1" fontId="33" fillId="4" borderId="2" xfId="4" applyNumberFormat="1" applyFill="1" applyBorder="1" applyAlignment="1">
      <alignment horizontal="center" vertical="center"/>
    </xf>
    <xf numFmtId="1" fontId="33" fillId="4" borderId="47" xfId="4" applyNumberFormat="1" applyFill="1" applyBorder="1" applyAlignment="1">
      <alignment horizontal="center" vertical="center"/>
    </xf>
    <xf numFmtId="1" fontId="33" fillId="4" borderId="14" xfId="4" applyNumberFormat="1" applyFill="1" applyBorder="1" applyAlignment="1">
      <alignment horizontal="center" vertical="center"/>
    </xf>
    <xf numFmtId="1" fontId="33" fillId="10" borderId="2" xfId="4" applyNumberFormat="1" applyFill="1" applyBorder="1" applyAlignment="1">
      <alignment horizontal="center" vertical="center"/>
    </xf>
    <xf numFmtId="1" fontId="33" fillId="8" borderId="47" xfId="4" applyNumberFormat="1" applyFill="1" applyBorder="1" applyAlignment="1">
      <alignment horizontal="center" vertical="center"/>
    </xf>
    <xf numFmtId="1" fontId="33" fillId="8" borderId="48" xfId="4" applyNumberFormat="1" applyFill="1" applyBorder="1" applyAlignment="1">
      <alignment horizontal="center" vertical="center"/>
    </xf>
    <xf numFmtId="1" fontId="33" fillId="8" borderId="25" xfId="4" applyNumberFormat="1" applyFill="1" applyBorder="1" applyAlignment="1">
      <alignment horizontal="center" vertical="center"/>
    </xf>
    <xf numFmtId="1" fontId="33" fillId="4" borderId="48" xfId="4" applyNumberFormat="1" applyFill="1" applyBorder="1" applyAlignment="1">
      <alignment horizontal="center" vertical="center"/>
    </xf>
    <xf numFmtId="1" fontId="33" fillId="4" borderId="11" xfId="4" applyNumberFormat="1" applyFill="1" applyBorder="1" applyAlignment="1">
      <alignment horizontal="center" vertical="center"/>
    </xf>
    <xf numFmtId="0" fontId="21" fillId="4" borderId="3" xfId="4" applyFont="1" applyFill="1" applyBorder="1" applyAlignment="1">
      <alignment horizontal="center" vertical="center"/>
    </xf>
    <xf numFmtId="0" fontId="21" fillId="4" borderId="16" xfId="4" applyFont="1" applyFill="1" applyBorder="1" applyAlignment="1">
      <alignment horizontal="left" vertical="center" wrapText="1"/>
    </xf>
    <xf numFmtId="1" fontId="33" fillId="4" borderId="3" xfId="4" applyNumberFormat="1" applyFill="1" applyBorder="1" applyAlignment="1">
      <alignment horizontal="center" vertical="center"/>
    </xf>
    <xf numFmtId="1" fontId="33" fillId="4" borderId="10" xfId="4" applyNumberFormat="1" applyFill="1" applyBorder="1" applyAlignment="1">
      <alignment horizontal="center" vertical="center"/>
    </xf>
    <xf numFmtId="1" fontId="33" fillId="4" borderId="16" xfId="4" applyNumberFormat="1" applyFill="1" applyBorder="1" applyAlignment="1">
      <alignment horizontal="center" vertical="center"/>
    </xf>
    <xf numFmtId="1" fontId="33" fillId="8" borderId="11" xfId="4" applyNumberFormat="1" applyFill="1" applyBorder="1" applyAlignment="1">
      <alignment horizontal="center" vertical="center"/>
    </xf>
    <xf numFmtId="1" fontId="33" fillId="8" borderId="30" xfId="4" applyNumberFormat="1" applyFill="1" applyBorder="1" applyAlignment="1">
      <alignment horizontal="center" vertical="center"/>
    </xf>
    <xf numFmtId="0" fontId="33" fillId="8" borderId="49" xfId="4" applyFill="1" applyBorder="1" applyAlignment="1">
      <alignment horizontal="center" vertical="center"/>
    </xf>
    <xf numFmtId="1" fontId="33" fillId="4" borderId="30" xfId="4" applyNumberFormat="1" applyFill="1" applyBorder="1" applyAlignment="1">
      <alignment horizontal="center" vertical="center"/>
    </xf>
    <xf numFmtId="1" fontId="33" fillId="4" borderId="49" xfId="4" applyNumberFormat="1" applyFill="1" applyBorder="1" applyAlignment="1">
      <alignment horizontal="center" vertical="center"/>
    </xf>
    <xf numFmtId="1" fontId="33" fillId="10" borderId="12" xfId="4" applyNumberFormat="1" applyFill="1" applyBorder="1" applyAlignment="1">
      <alignment horizontal="center" vertical="center"/>
    </xf>
    <xf numFmtId="1" fontId="33" fillId="8" borderId="3" xfId="4" applyNumberFormat="1" applyFill="1" applyBorder="1" applyAlignment="1">
      <alignment horizontal="center" vertical="center"/>
    </xf>
    <xf numFmtId="1" fontId="33" fillId="8" borderId="49" xfId="4" applyNumberFormat="1" applyFill="1" applyBorder="1" applyAlignment="1">
      <alignment horizontal="center" vertical="center"/>
    </xf>
    <xf numFmtId="1" fontId="33" fillId="8" borderId="16" xfId="4" applyNumberFormat="1" applyFill="1" applyBorder="1" applyAlignment="1">
      <alignment horizontal="center" vertical="center"/>
    </xf>
    <xf numFmtId="0" fontId="33" fillId="8" borderId="30" xfId="4" applyFill="1" applyBorder="1" applyAlignment="1">
      <alignment horizontal="center" vertical="center"/>
    </xf>
    <xf numFmtId="1" fontId="33" fillId="4" borderId="12" xfId="4" applyNumberFormat="1" applyFill="1" applyBorder="1" applyAlignment="1">
      <alignment horizontal="center" vertical="center"/>
    </xf>
    <xf numFmtId="0" fontId="20" fillId="4" borderId="3" xfId="4" applyFont="1" applyFill="1" applyBorder="1" applyAlignment="1">
      <alignment horizontal="center" vertical="center"/>
    </xf>
    <xf numFmtId="1" fontId="33" fillId="4" borderId="50" xfId="4" applyNumberFormat="1" applyFill="1" applyBorder="1" applyAlignment="1">
      <alignment horizontal="center" vertical="center"/>
    </xf>
    <xf numFmtId="1" fontId="33" fillId="10" borderId="11" xfId="4" applyNumberFormat="1" applyFill="1" applyBorder="1" applyAlignment="1">
      <alignment horizontal="center" vertical="center"/>
    </xf>
    <xf numFmtId="1" fontId="33" fillId="8" borderId="12" xfId="4" applyNumberFormat="1" applyFill="1" applyBorder="1" applyAlignment="1">
      <alignment horizontal="center" vertical="center"/>
    </xf>
    <xf numFmtId="0" fontId="21" fillId="4" borderId="31" xfId="4" applyFont="1" applyFill="1" applyBorder="1" applyAlignment="1">
      <alignment horizontal="center" vertical="center"/>
    </xf>
    <xf numFmtId="0" fontId="21" fillId="4" borderId="32" xfId="4" applyFont="1" applyFill="1" applyBorder="1" applyAlignment="1">
      <alignment horizontal="left" vertical="center" wrapText="1"/>
    </xf>
    <xf numFmtId="1" fontId="33" fillId="4" borderId="31" xfId="4" applyNumberFormat="1" applyFill="1" applyBorder="1" applyAlignment="1">
      <alignment horizontal="center" vertical="center"/>
    </xf>
    <xf numFmtId="1" fontId="33" fillId="4" borderId="35" xfId="4" applyNumberFormat="1" applyFill="1" applyBorder="1" applyAlignment="1">
      <alignment horizontal="center" vertical="center"/>
    </xf>
    <xf numFmtId="1" fontId="33" fillId="4" borderId="32" xfId="4" applyNumberFormat="1" applyFill="1" applyBorder="1" applyAlignment="1">
      <alignment horizontal="center" vertical="center"/>
    </xf>
    <xf numFmtId="0" fontId="33" fillId="8" borderId="37" xfId="4" applyFill="1" applyBorder="1" applyAlignment="1">
      <alignment horizontal="center" vertical="center"/>
    </xf>
    <xf numFmtId="0" fontId="33" fillId="8" borderId="51" xfId="4" applyFill="1" applyBorder="1" applyAlignment="1">
      <alignment horizontal="center" vertical="center"/>
    </xf>
    <xf numFmtId="0" fontId="33" fillId="8" borderId="32" xfId="4" applyFill="1" applyBorder="1" applyAlignment="1">
      <alignment horizontal="center" vertical="center"/>
    </xf>
    <xf numFmtId="1" fontId="33" fillId="4" borderId="36" xfId="4" applyNumberFormat="1" applyFill="1" applyBorder="1" applyAlignment="1">
      <alignment horizontal="center" vertical="center"/>
    </xf>
    <xf numFmtId="1" fontId="33" fillId="4" borderId="37" xfId="4" applyNumberFormat="1" applyFill="1" applyBorder="1" applyAlignment="1">
      <alignment horizontal="center" vertical="center"/>
    </xf>
    <xf numFmtId="1" fontId="33" fillId="4" borderId="51" xfId="4" applyNumberFormat="1" applyFill="1" applyBorder="1" applyAlignment="1">
      <alignment horizontal="center" vertical="center"/>
    </xf>
    <xf numFmtId="1" fontId="33" fillId="4" borderId="34" xfId="4" applyNumberFormat="1" applyFill="1" applyBorder="1" applyAlignment="1">
      <alignment horizontal="center" vertical="center"/>
    </xf>
    <xf numFmtId="0" fontId="20" fillId="4" borderId="52" xfId="4" applyFont="1" applyFill="1" applyBorder="1" applyAlignment="1">
      <alignment horizontal="center" vertical="center"/>
    </xf>
    <xf numFmtId="0" fontId="20" fillId="4" borderId="53" xfId="4" applyFont="1" applyFill="1" applyBorder="1" applyAlignment="1">
      <alignment horizontal="left" vertical="center" wrapText="1"/>
    </xf>
    <xf numFmtId="0" fontId="33" fillId="4" borderId="53" xfId="4" applyFill="1" applyBorder="1" applyAlignment="1">
      <alignment horizontal="center" vertical="center"/>
    </xf>
    <xf numFmtId="1" fontId="13" fillId="4" borderId="52" xfId="4" applyNumberFormat="1" applyFont="1" applyFill="1" applyBorder="1" applyAlignment="1">
      <alignment horizontal="center" vertical="center"/>
    </xf>
    <xf numFmtId="1" fontId="13" fillId="4" borderId="53" xfId="4" applyNumberFormat="1" applyFont="1" applyFill="1" applyBorder="1" applyAlignment="1">
      <alignment horizontal="center" vertical="center"/>
    </xf>
    <xf numFmtId="1" fontId="13" fillId="8" borderId="54" xfId="4" applyNumberFormat="1" applyFont="1" applyFill="1" applyBorder="1" applyAlignment="1">
      <alignment horizontal="center" vertical="center"/>
    </xf>
    <xf numFmtId="1" fontId="13" fillId="8" borderId="52" xfId="4" applyNumberFormat="1" applyFont="1" applyFill="1" applyBorder="1" applyAlignment="1">
      <alignment horizontal="center" vertical="center"/>
    </xf>
    <xf numFmtId="1" fontId="13" fillId="8" borderId="53" xfId="4" applyNumberFormat="1" applyFont="1" applyFill="1" applyBorder="1" applyAlignment="1">
      <alignment horizontal="center" vertical="center"/>
    </xf>
    <xf numFmtId="1" fontId="13" fillId="4" borderId="54" xfId="4" applyNumberFormat="1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horizontal="center" vertical="center"/>
    </xf>
    <xf numFmtId="0" fontId="33" fillId="8" borderId="2" xfId="4" applyFill="1" applyBorder="1" applyAlignment="1">
      <alignment horizontal="center" vertical="center"/>
    </xf>
    <xf numFmtId="1" fontId="33" fillId="4" borderId="55" xfId="4" applyNumberFormat="1" applyFill="1" applyBorder="1" applyAlignment="1">
      <alignment horizontal="center" vertical="center"/>
    </xf>
    <xf numFmtId="1" fontId="33" fillId="4" borderId="17" xfId="4" applyNumberFormat="1" applyFill="1" applyBorder="1" applyAlignment="1">
      <alignment horizontal="center" vertical="center"/>
    </xf>
    <xf numFmtId="1" fontId="33" fillId="10" borderId="0" xfId="4" applyNumberFormat="1" applyFill="1" applyAlignment="1">
      <alignment horizontal="center" vertical="center"/>
    </xf>
    <xf numFmtId="1" fontId="33" fillId="8" borderId="55" xfId="4" applyNumberFormat="1" applyFill="1" applyBorder="1" applyAlignment="1">
      <alignment horizontal="center" vertical="center"/>
    </xf>
    <xf numFmtId="1" fontId="33" fillId="8" borderId="17" xfId="4" applyNumberFormat="1" applyFill="1" applyBorder="1" applyAlignment="1">
      <alignment horizontal="center" vertical="center"/>
    </xf>
    <xf numFmtId="1" fontId="33" fillId="4" borderId="56" xfId="4" applyNumberFormat="1" applyFill="1" applyBorder="1" applyAlignment="1">
      <alignment horizontal="center" vertical="center"/>
    </xf>
    <xf numFmtId="1" fontId="33" fillId="4" borderId="23" xfId="4" applyNumberFormat="1" applyFill="1" applyBorder="1" applyAlignment="1">
      <alignment horizontal="center" vertical="center"/>
    </xf>
    <xf numFmtId="0" fontId="33" fillId="8" borderId="34" xfId="4" applyFill="1" applyBorder="1" applyAlignment="1">
      <alignment horizontal="center" vertical="center"/>
    </xf>
    <xf numFmtId="0" fontId="21" fillId="4" borderId="52" xfId="4" applyFont="1" applyFill="1" applyBorder="1" applyAlignment="1">
      <alignment horizontal="center" vertical="center"/>
    </xf>
    <xf numFmtId="0" fontId="33" fillId="4" borderId="52" xfId="4" applyFill="1" applyBorder="1" applyAlignment="1">
      <alignment horizontal="center" vertical="center"/>
    </xf>
    <xf numFmtId="0" fontId="33" fillId="4" borderId="57" xfId="4" applyFill="1" applyBorder="1" applyAlignment="1">
      <alignment horizontal="center" vertical="center"/>
    </xf>
    <xf numFmtId="0" fontId="33" fillId="4" borderId="54" xfId="4" applyFill="1" applyBorder="1" applyAlignment="1">
      <alignment horizontal="center" vertical="center"/>
    </xf>
    <xf numFmtId="1" fontId="13" fillId="8" borderId="31" xfId="4" applyNumberFormat="1" applyFont="1" applyFill="1" applyBorder="1" applyAlignment="1">
      <alignment horizontal="center" vertical="center"/>
    </xf>
    <xf numFmtId="0" fontId="33" fillId="4" borderId="58" xfId="4" applyFill="1" applyBorder="1" applyAlignment="1">
      <alignment horizontal="center" vertical="center"/>
    </xf>
    <xf numFmtId="0" fontId="33" fillId="2" borderId="31" xfId="4" applyFill="1" applyBorder="1" applyAlignment="1">
      <alignment horizontal="center" vertical="center"/>
    </xf>
    <xf numFmtId="1" fontId="33" fillId="4" borderId="59" xfId="4" applyNumberFormat="1" applyFill="1" applyBorder="1" applyAlignment="1">
      <alignment horizontal="center" vertical="center"/>
    </xf>
    <xf numFmtId="1" fontId="33" fillId="8" borderId="51" xfId="4" applyNumberFormat="1" applyFill="1" applyBorder="1" applyAlignment="1">
      <alignment horizontal="center" vertical="center"/>
    </xf>
    <xf numFmtId="0" fontId="13" fillId="2" borderId="39" xfId="4" applyFont="1" applyFill="1" applyBorder="1" applyAlignment="1">
      <alignment horizontal="center" vertical="center"/>
    </xf>
    <xf numFmtId="0" fontId="13" fillId="2" borderId="40" xfId="4" applyFont="1" applyFill="1" applyBorder="1" applyAlignment="1">
      <alignment horizontal="left" vertical="center" wrapText="1"/>
    </xf>
    <xf numFmtId="0" fontId="33" fillId="2" borderId="46" xfId="4" applyFill="1" applyBorder="1" applyAlignment="1">
      <alignment horizontal="center" vertical="center"/>
    </xf>
    <xf numFmtId="0" fontId="33" fillId="2" borderId="44" xfId="4" applyFill="1" applyBorder="1" applyAlignment="1">
      <alignment horizontal="center" vertical="center"/>
    </xf>
    <xf numFmtId="0" fontId="33" fillId="2" borderId="40" xfId="4" applyFill="1" applyBorder="1" applyAlignment="1">
      <alignment horizontal="center" vertical="center"/>
    </xf>
    <xf numFmtId="0" fontId="33" fillId="2" borderId="43" xfId="4" applyFill="1" applyBorder="1" applyAlignment="1">
      <alignment horizontal="center" vertical="center"/>
    </xf>
    <xf numFmtId="0" fontId="33" fillId="2" borderId="60" xfId="4" applyFill="1" applyBorder="1" applyAlignment="1">
      <alignment horizontal="center" vertical="center"/>
    </xf>
    <xf numFmtId="0" fontId="33" fillId="4" borderId="25" xfId="4" applyFill="1" applyBorder="1" applyAlignment="1">
      <alignment horizontal="left" vertical="center" wrapText="1"/>
    </xf>
    <xf numFmtId="0" fontId="33" fillId="4" borderId="47" xfId="4" applyFill="1" applyBorder="1" applyAlignment="1">
      <alignment horizontal="center" vertical="center"/>
    </xf>
    <xf numFmtId="0" fontId="33" fillId="4" borderId="13" xfId="4" applyFill="1" applyBorder="1" applyAlignment="1">
      <alignment horizontal="center" vertical="center"/>
    </xf>
    <xf numFmtId="0" fontId="33" fillId="2" borderId="5" xfId="4" applyFill="1" applyBorder="1" applyAlignment="1">
      <alignment horizontal="center" vertical="center"/>
    </xf>
    <xf numFmtId="0" fontId="33" fillId="10" borderId="2" xfId="4" applyFill="1" applyBorder="1" applyAlignment="1">
      <alignment horizontal="center" vertical="center"/>
    </xf>
    <xf numFmtId="164" fontId="0" fillId="8" borderId="47" xfId="1" applyNumberFormat="1" applyFill="1" applyBorder="1" applyAlignment="1">
      <alignment horizontal="center" vertical="center"/>
    </xf>
    <xf numFmtId="0" fontId="33" fillId="8" borderId="14" xfId="4" applyFill="1" applyBorder="1" applyAlignment="1">
      <alignment horizontal="center" vertical="center"/>
    </xf>
    <xf numFmtId="0" fontId="33" fillId="8" borderId="27" xfId="4" applyFill="1" applyBorder="1" applyAlignment="1">
      <alignment horizontal="center" vertical="center"/>
    </xf>
    <xf numFmtId="0" fontId="33" fillId="4" borderId="48" xfId="4" applyFill="1" applyBorder="1" applyAlignment="1">
      <alignment horizontal="center" vertical="center"/>
    </xf>
    <xf numFmtId="0" fontId="33" fillId="4" borderId="27" xfId="4" applyFill="1" applyBorder="1" applyAlignment="1">
      <alignment horizontal="center" vertical="center"/>
    </xf>
    <xf numFmtId="0" fontId="33" fillId="4" borderId="2" xfId="4" applyFill="1" applyBorder="1" applyAlignment="1">
      <alignment horizontal="center" vertical="center"/>
    </xf>
    <xf numFmtId="0" fontId="33" fillId="4" borderId="16" xfId="4" applyFill="1" applyBorder="1" applyAlignment="1">
      <alignment horizontal="left" vertical="center" wrapText="1"/>
    </xf>
    <xf numFmtId="0" fontId="33" fillId="4" borderId="30" xfId="4" applyFill="1" applyBorder="1" applyAlignment="1">
      <alignment horizontal="center" vertical="center"/>
    </xf>
    <xf numFmtId="0" fontId="33" fillId="4" borderId="61" xfId="4" applyFill="1" applyBorder="1" applyAlignment="1">
      <alignment horizontal="center" vertical="center"/>
    </xf>
    <xf numFmtId="0" fontId="33" fillId="10" borderId="62" xfId="4" applyFill="1" applyBorder="1" applyAlignment="1">
      <alignment horizontal="center" vertical="center"/>
    </xf>
    <xf numFmtId="0" fontId="33" fillId="4" borderId="49" xfId="4" applyFill="1" applyBorder="1" applyAlignment="1">
      <alignment horizontal="center" vertical="center"/>
    </xf>
    <xf numFmtId="0" fontId="33" fillId="10" borderId="11" xfId="4" applyFill="1" applyBorder="1" applyAlignment="1">
      <alignment horizontal="center" vertical="center"/>
    </xf>
    <xf numFmtId="0" fontId="33" fillId="10" borderId="12" xfId="4" applyFill="1" applyBorder="1" applyAlignment="1">
      <alignment horizontal="center" vertical="center"/>
    </xf>
    <xf numFmtId="0" fontId="22" fillId="4" borderId="3" xfId="4" applyFont="1" applyFill="1" applyBorder="1" applyAlignment="1">
      <alignment horizontal="center" vertical="center"/>
    </xf>
    <xf numFmtId="0" fontId="22" fillId="4" borderId="16" xfId="4" applyFont="1" applyFill="1" applyBorder="1" applyAlignment="1">
      <alignment horizontal="left" vertical="center" wrapText="1"/>
    </xf>
    <xf numFmtId="0" fontId="33" fillId="8" borderId="63" xfId="4" applyFill="1" applyBorder="1" applyAlignment="1">
      <alignment horizontal="center" vertical="center"/>
    </xf>
    <xf numFmtId="0" fontId="33" fillId="4" borderId="63" xfId="4" applyFill="1" applyBorder="1" applyAlignment="1">
      <alignment horizontal="center" vertical="center"/>
    </xf>
    <xf numFmtId="0" fontId="33" fillId="4" borderId="4" xfId="4" applyFill="1" applyBorder="1" applyAlignment="1">
      <alignment horizontal="center" vertical="center"/>
    </xf>
    <xf numFmtId="0" fontId="33" fillId="4" borderId="64" xfId="4" applyFill="1" applyBorder="1" applyAlignment="1">
      <alignment horizontal="center" vertical="center"/>
    </xf>
    <xf numFmtId="0" fontId="22" fillId="4" borderId="52" xfId="4" applyFont="1" applyFill="1" applyBorder="1" applyAlignment="1">
      <alignment horizontal="center" vertical="center"/>
    </xf>
    <xf numFmtId="0" fontId="22" fillId="4" borderId="53" xfId="4" applyFont="1" applyFill="1" applyBorder="1" applyAlignment="1">
      <alignment horizontal="left" vertical="center" wrapText="1"/>
    </xf>
    <xf numFmtId="0" fontId="33" fillId="4" borderId="65" xfId="4" applyFill="1" applyBorder="1" applyAlignment="1">
      <alignment horizontal="center" vertical="center"/>
    </xf>
    <xf numFmtId="0" fontId="33" fillId="2" borderId="52" xfId="4" applyFill="1" applyBorder="1" applyAlignment="1">
      <alignment horizontal="center" vertical="center"/>
    </xf>
    <xf numFmtId="0" fontId="33" fillId="10" borderId="66" xfId="4" applyFill="1" applyBorder="1" applyAlignment="1">
      <alignment horizontal="center" vertical="center"/>
    </xf>
    <xf numFmtId="0" fontId="33" fillId="8" borderId="54" xfId="4" applyFill="1" applyBorder="1" applyAlignment="1">
      <alignment horizontal="center" vertical="center"/>
    </xf>
    <xf numFmtId="0" fontId="33" fillId="8" borderId="59" xfId="4" applyFill="1" applyBorder="1" applyAlignment="1">
      <alignment horizontal="center" vertical="center"/>
    </xf>
    <xf numFmtId="0" fontId="33" fillId="4" borderId="67" xfId="4" applyFill="1" applyBorder="1" applyAlignment="1">
      <alignment horizontal="center" vertical="center"/>
    </xf>
    <xf numFmtId="0" fontId="33" fillId="4" borderId="68" xfId="4" applyFill="1" applyBorder="1" applyAlignment="1">
      <alignment horizontal="center" vertical="center"/>
    </xf>
    <xf numFmtId="0" fontId="33" fillId="10" borderId="54" xfId="4" applyFill="1" applyBorder="1" applyAlignment="1">
      <alignment horizontal="center" vertical="center"/>
    </xf>
    <xf numFmtId="0" fontId="33" fillId="8" borderId="52" xfId="4" applyFill="1" applyBorder="1" applyAlignment="1">
      <alignment horizontal="center" vertical="center"/>
    </xf>
    <xf numFmtId="0" fontId="33" fillId="8" borderId="67" xfId="4" applyFill="1" applyBorder="1" applyAlignment="1">
      <alignment horizontal="center" vertical="center"/>
    </xf>
    <xf numFmtId="0" fontId="33" fillId="8" borderId="68" xfId="4" applyFill="1" applyBorder="1" applyAlignment="1">
      <alignment horizontal="center" vertical="center"/>
    </xf>
    <xf numFmtId="0" fontId="33" fillId="4" borderId="56" xfId="4" applyFill="1" applyBorder="1" applyAlignment="1">
      <alignment horizontal="center" vertical="center"/>
    </xf>
    <xf numFmtId="0" fontId="33" fillId="2" borderId="69" xfId="4" applyFill="1" applyBorder="1" applyAlignment="1">
      <alignment horizontal="center" vertical="center"/>
    </xf>
    <xf numFmtId="0" fontId="33" fillId="2" borderId="70" xfId="4" applyFill="1" applyBorder="1" applyAlignment="1">
      <alignment horizontal="center" vertical="center"/>
    </xf>
    <xf numFmtId="0" fontId="33" fillId="2" borderId="71" xfId="4" applyFill="1" applyBorder="1" applyAlignment="1">
      <alignment horizontal="center" vertical="center"/>
    </xf>
    <xf numFmtId="0" fontId="33" fillId="4" borderId="60" xfId="4" applyFill="1" applyBorder="1" applyAlignment="1">
      <alignment horizontal="center" vertical="center"/>
    </xf>
    <xf numFmtId="0" fontId="33" fillId="10" borderId="14" xfId="4" applyFill="1" applyBorder="1" applyAlignment="1">
      <alignment horizontal="center" vertical="center"/>
    </xf>
    <xf numFmtId="0" fontId="33" fillId="4" borderId="32" xfId="4" applyFill="1" applyBorder="1" applyAlignment="1">
      <alignment horizontal="left" vertical="center" wrapText="1"/>
    </xf>
    <xf numFmtId="0" fontId="33" fillId="4" borderId="37" xfId="4" applyFill="1" applyBorder="1" applyAlignment="1">
      <alignment horizontal="center" vertical="center"/>
    </xf>
    <xf numFmtId="0" fontId="33" fillId="10" borderId="36" xfId="4" applyFill="1" applyBorder="1" applyAlignment="1">
      <alignment horizontal="center" vertical="center"/>
    </xf>
    <xf numFmtId="0" fontId="33" fillId="4" borderId="36" xfId="4" applyFill="1" applyBorder="1" applyAlignment="1">
      <alignment horizontal="center" vertical="center"/>
    </xf>
    <xf numFmtId="0" fontId="33" fillId="4" borderId="51" xfId="4" applyFill="1" applyBorder="1" applyAlignment="1">
      <alignment horizontal="center" vertical="center"/>
    </xf>
    <xf numFmtId="0" fontId="13" fillId="2" borderId="72" xfId="4" applyFont="1" applyFill="1" applyBorder="1" applyAlignment="1">
      <alignment horizontal="center" vertical="center"/>
    </xf>
    <xf numFmtId="0" fontId="13" fillId="2" borderId="73" xfId="4" applyFont="1" applyFill="1" applyBorder="1" applyAlignment="1">
      <alignment horizontal="left" vertical="center" wrapText="1"/>
    </xf>
    <xf numFmtId="0" fontId="33" fillId="2" borderId="74" xfId="4" applyFill="1" applyBorder="1" applyAlignment="1">
      <alignment horizontal="center" vertical="center"/>
    </xf>
    <xf numFmtId="0" fontId="33" fillId="2" borderId="75" xfId="4" applyFill="1" applyBorder="1" applyAlignment="1">
      <alignment horizontal="center" vertical="center"/>
    </xf>
    <xf numFmtId="0" fontId="33" fillId="2" borderId="72" xfId="4" applyFill="1" applyBorder="1" applyAlignment="1">
      <alignment horizontal="center" vertical="center"/>
    </xf>
    <xf numFmtId="0" fontId="33" fillId="2" borderId="76" xfId="4" applyFill="1" applyBorder="1" applyAlignment="1">
      <alignment horizontal="center" vertical="center"/>
    </xf>
    <xf numFmtId="0" fontId="19" fillId="2" borderId="72" xfId="4" applyFont="1" applyFill="1" applyBorder="1" applyAlignment="1">
      <alignment horizontal="center" vertical="center"/>
    </xf>
    <xf numFmtId="0" fontId="19" fillId="2" borderId="77" xfId="4" applyFont="1" applyFill="1" applyBorder="1" applyAlignment="1">
      <alignment horizontal="center" vertical="center"/>
    </xf>
    <xf numFmtId="0" fontId="19" fillId="2" borderId="78" xfId="4" applyFont="1" applyFill="1" applyBorder="1" applyAlignment="1">
      <alignment horizontal="center" vertical="center"/>
    </xf>
    <xf numFmtId="0" fontId="19" fillId="2" borderId="76" xfId="4" applyFont="1" applyFill="1" applyBorder="1" applyAlignment="1">
      <alignment horizontal="center" vertical="center"/>
    </xf>
    <xf numFmtId="0" fontId="19" fillId="2" borderId="73" xfId="4" applyFont="1" applyFill="1" applyBorder="1" applyAlignment="1">
      <alignment horizontal="center" vertical="center"/>
    </xf>
    <xf numFmtId="0" fontId="19" fillId="2" borderId="75" xfId="4" applyFont="1" applyFill="1" applyBorder="1" applyAlignment="1">
      <alignment horizontal="center" vertical="center"/>
    </xf>
    <xf numFmtId="0" fontId="13" fillId="2" borderId="79" xfId="4" applyFont="1" applyFill="1" applyBorder="1" applyAlignment="1">
      <alignment horizontal="center" vertical="center"/>
    </xf>
    <xf numFmtId="0" fontId="13" fillId="2" borderId="80" xfId="4" applyFont="1" applyFill="1" applyBorder="1" applyAlignment="1">
      <alignment horizontal="left" vertical="center" wrapText="1"/>
    </xf>
    <xf numFmtId="0" fontId="33" fillId="2" borderId="81" xfId="4" applyFill="1" applyBorder="1" applyAlignment="1">
      <alignment horizontal="center" vertical="center"/>
    </xf>
    <xf numFmtId="0" fontId="33" fillId="2" borderId="79" xfId="4" applyFill="1" applyBorder="1" applyAlignment="1">
      <alignment horizontal="center" vertical="center"/>
    </xf>
    <xf numFmtId="0" fontId="33" fillId="2" borderId="82" xfId="4" applyFill="1" applyBorder="1" applyAlignment="1">
      <alignment horizontal="center" vertical="center"/>
    </xf>
    <xf numFmtId="0" fontId="19" fillId="2" borderId="83" xfId="4" applyFont="1" applyFill="1" applyBorder="1" applyAlignment="1">
      <alignment horizontal="center" vertical="center"/>
    </xf>
    <xf numFmtId="0" fontId="19" fillId="2" borderId="79" xfId="4" applyFont="1" applyFill="1" applyBorder="1" applyAlignment="1">
      <alignment horizontal="center" vertical="center"/>
    </xf>
    <xf numFmtId="0" fontId="19" fillId="2" borderId="80" xfId="4" applyFont="1" applyFill="1" applyBorder="1" applyAlignment="1">
      <alignment horizontal="center" vertical="center"/>
    </xf>
    <xf numFmtId="0" fontId="19" fillId="2" borderId="84" xfId="4" applyFont="1" applyFill="1" applyBorder="1" applyAlignment="1">
      <alignment horizontal="center" vertical="center"/>
    </xf>
    <xf numFmtId="0" fontId="19" fillId="2" borderId="82" xfId="4" applyFont="1" applyFill="1" applyBorder="1" applyAlignment="1">
      <alignment horizontal="center" vertical="center"/>
    </xf>
    <xf numFmtId="0" fontId="19" fillId="2" borderId="81" xfId="4" applyFont="1" applyFill="1" applyBorder="1" applyAlignment="1">
      <alignment horizontal="center" vertical="center"/>
    </xf>
    <xf numFmtId="0" fontId="19" fillId="2" borderId="3" xfId="4" applyFont="1" applyFill="1" applyBorder="1" applyAlignment="1">
      <alignment horizontal="center" vertical="center"/>
    </xf>
    <xf numFmtId="0" fontId="33" fillId="4" borderId="10" xfId="4" applyFill="1" applyBorder="1" applyAlignment="1">
      <alignment horizontal="left" vertical="center" wrapText="1"/>
    </xf>
    <xf numFmtId="0" fontId="33" fillId="4" borderId="72" xfId="4" applyFill="1" applyBorder="1" applyAlignment="1">
      <alignment horizontal="center" vertical="center"/>
    </xf>
    <xf numFmtId="0" fontId="33" fillId="4" borderId="23" xfId="4" applyFill="1" applyBorder="1" applyAlignment="1">
      <alignment horizontal="center" vertical="center"/>
    </xf>
    <xf numFmtId="0" fontId="33" fillId="4" borderId="85" xfId="4" applyFill="1" applyBorder="1" applyAlignment="1">
      <alignment horizontal="center" vertical="center"/>
    </xf>
    <xf numFmtId="0" fontId="33" fillId="10" borderId="77" xfId="4" applyFill="1" applyBorder="1" applyAlignment="1">
      <alignment horizontal="center" vertical="center"/>
    </xf>
    <xf numFmtId="0" fontId="33" fillId="8" borderId="75" xfId="4" applyFill="1" applyBorder="1" applyAlignment="1">
      <alignment horizontal="center" vertical="center"/>
    </xf>
    <xf numFmtId="0" fontId="33" fillId="8" borderId="85" xfId="4" applyFill="1" applyBorder="1" applyAlignment="1">
      <alignment horizontal="center" vertical="center"/>
    </xf>
    <xf numFmtId="0" fontId="33" fillId="4" borderId="77" xfId="4" applyFill="1" applyBorder="1" applyAlignment="1">
      <alignment horizontal="center" vertical="center"/>
    </xf>
    <xf numFmtId="0" fontId="33" fillId="4" borderId="86" xfId="4" applyFill="1" applyBorder="1" applyAlignment="1">
      <alignment horizontal="center" vertical="center"/>
    </xf>
    <xf numFmtId="0" fontId="33" fillId="4" borderId="75" xfId="4" applyFill="1" applyBorder="1" applyAlignment="1">
      <alignment horizontal="center" vertical="center"/>
    </xf>
    <xf numFmtId="0" fontId="33" fillId="4" borderId="1" xfId="4" applyFill="1" applyBorder="1" applyAlignment="1">
      <alignment horizontal="center" vertical="center"/>
    </xf>
    <xf numFmtId="0" fontId="33" fillId="4" borderId="87" xfId="4" applyFill="1" applyBorder="1" applyAlignment="1">
      <alignment horizontal="center" vertical="center"/>
    </xf>
    <xf numFmtId="0" fontId="33" fillId="10" borderId="88" xfId="4" applyFill="1" applyBorder="1" applyAlignment="1">
      <alignment horizontal="center" vertical="center"/>
    </xf>
    <xf numFmtId="0" fontId="33" fillId="8" borderId="88" xfId="4" applyFill="1" applyBorder="1" applyAlignment="1">
      <alignment horizontal="center" vertical="center"/>
    </xf>
    <xf numFmtId="0" fontId="33" fillId="4" borderId="89" xfId="4" applyFill="1" applyBorder="1" applyAlignment="1">
      <alignment horizontal="center" vertical="center"/>
    </xf>
    <xf numFmtId="0" fontId="33" fillId="4" borderId="88" xfId="4" applyFill="1" applyBorder="1" applyAlignment="1">
      <alignment horizontal="center" vertical="center"/>
    </xf>
    <xf numFmtId="0" fontId="22" fillId="4" borderId="31" xfId="4" applyFont="1" applyFill="1" applyBorder="1" applyAlignment="1">
      <alignment horizontal="center" vertical="center"/>
    </xf>
    <xf numFmtId="0" fontId="22" fillId="4" borderId="32" xfId="4" applyFont="1" applyFill="1" applyBorder="1" applyAlignment="1">
      <alignment horizontal="left" vertical="center" wrapText="1"/>
    </xf>
    <xf numFmtId="0" fontId="33" fillId="4" borderId="79" xfId="4" applyFill="1" applyBorder="1" applyAlignment="1">
      <alignment horizontal="center" vertical="center"/>
    </xf>
    <xf numFmtId="0" fontId="33" fillId="4" borderId="59" xfId="4" applyFill="1" applyBorder="1" applyAlignment="1">
      <alignment horizontal="center" vertical="center"/>
    </xf>
    <xf numFmtId="0" fontId="33" fillId="10" borderId="34" xfId="4" applyFill="1" applyBorder="1" applyAlignment="1">
      <alignment horizontal="center" vertical="center"/>
    </xf>
    <xf numFmtId="0" fontId="33" fillId="8" borderId="31" xfId="4" applyFill="1" applyBorder="1" applyAlignment="1">
      <alignment horizontal="center" vertical="center"/>
    </xf>
    <xf numFmtId="0" fontId="33" fillId="2" borderId="90" xfId="4" applyFill="1" applyBorder="1" applyAlignment="1">
      <alignment horizontal="center" vertical="center"/>
    </xf>
    <xf numFmtId="0" fontId="33" fillId="2" borderId="78" xfId="4" applyFill="1" applyBorder="1" applyAlignment="1">
      <alignment horizontal="center" vertical="center"/>
    </xf>
    <xf numFmtId="0" fontId="33" fillId="2" borderId="73" xfId="4" applyFill="1" applyBorder="1" applyAlignment="1">
      <alignment horizontal="center" vertical="center"/>
    </xf>
    <xf numFmtId="0" fontId="33" fillId="2" borderId="77" xfId="4" applyFill="1" applyBorder="1" applyAlignment="1">
      <alignment horizontal="center" vertical="center"/>
    </xf>
    <xf numFmtId="0" fontId="33" fillId="2" borderId="80" xfId="4" applyFill="1" applyBorder="1" applyAlignment="1">
      <alignment horizontal="left" vertical="center" wrapText="1"/>
    </xf>
    <xf numFmtId="0" fontId="33" fillId="2" borderId="91" xfId="4" applyFill="1" applyBorder="1" applyAlignment="1">
      <alignment horizontal="center" vertical="center"/>
    </xf>
    <xf numFmtId="0" fontId="33" fillId="2" borderId="84" xfId="4" applyFill="1" applyBorder="1" applyAlignment="1">
      <alignment horizontal="center" vertical="center"/>
    </xf>
    <xf numFmtId="0" fontId="33" fillId="2" borderId="83" xfId="4" applyFill="1" applyBorder="1" applyAlignment="1">
      <alignment horizontal="center" vertical="center"/>
    </xf>
    <xf numFmtId="0" fontId="33" fillId="2" borderId="80" xfId="4" applyFill="1" applyBorder="1" applyAlignment="1">
      <alignment horizontal="center" vertical="center"/>
    </xf>
    <xf numFmtId="0" fontId="33" fillId="4" borderId="92" xfId="4" applyFill="1" applyBorder="1" applyAlignment="1">
      <alignment horizontal="center" vertical="center"/>
    </xf>
    <xf numFmtId="0" fontId="33" fillId="4" borderId="18" xfId="4" applyFill="1" applyBorder="1" applyAlignment="1">
      <alignment horizontal="center" vertical="center"/>
    </xf>
    <xf numFmtId="0" fontId="33" fillId="10" borderId="12" xfId="4" applyFill="1" applyBorder="1" applyAlignment="1">
      <alignment horizontal="center" vertical="center" wrapText="1"/>
    </xf>
    <xf numFmtId="0" fontId="33" fillId="8" borderId="49" xfId="4" applyFill="1" applyBorder="1" applyAlignment="1">
      <alignment horizontal="center" vertical="center" wrapText="1"/>
    </xf>
    <xf numFmtId="0" fontId="33" fillId="4" borderId="11" xfId="4" applyFill="1" applyBorder="1" applyAlignment="1">
      <alignment horizontal="center" vertical="center" wrapText="1"/>
    </xf>
    <xf numFmtId="0" fontId="33" fillId="4" borderId="62" xfId="4" applyFill="1" applyBorder="1" applyAlignment="1">
      <alignment horizontal="center" vertical="center" wrapText="1"/>
    </xf>
    <xf numFmtId="0" fontId="33" fillId="8" borderId="11" xfId="4" applyFill="1" applyBorder="1" applyAlignment="1">
      <alignment horizontal="center" vertical="center" wrapText="1"/>
    </xf>
    <xf numFmtId="0" fontId="33" fillId="5" borderId="31" xfId="4" applyFill="1" applyBorder="1" applyAlignment="1">
      <alignment horizontal="center" vertical="center"/>
    </xf>
    <xf numFmtId="0" fontId="33" fillId="4" borderId="32" xfId="4" applyFill="1" applyBorder="1" applyAlignment="1">
      <alignment horizontal="left" vertical="center"/>
    </xf>
    <xf numFmtId="0" fontId="33" fillId="4" borderId="93" xfId="4" applyFill="1" applyBorder="1" applyAlignment="1">
      <alignment horizontal="center" vertical="center"/>
    </xf>
    <xf numFmtId="0" fontId="33" fillId="8" borderId="33" xfId="4" applyFill="1" applyBorder="1" applyAlignment="1">
      <alignment horizontal="center" vertical="center"/>
    </xf>
    <xf numFmtId="0" fontId="33" fillId="2" borderId="94" xfId="4" applyFill="1" applyBorder="1" applyAlignment="1">
      <alignment horizontal="center" vertical="center"/>
    </xf>
    <xf numFmtId="0" fontId="33" fillId="2" borderId="95" xfId="4" applyFill="1" applyBorder="1" applyAlignment="1">
      <alignment horizontal="center" vertical="center"/>
    </xf>
    <xf numFmtId="0" fontId="33" fillId="2" borderId="96" xfId="4" applyFill="1" applyBorder="1" applyAlignment="1">
      <alignment horizontal="center" vertical="center"/>
    </xf>
    <xf numFmtId="0" fontId="33" fillId="4" borderId="76" xfId="4" applyFill="1" applyBorder="1" applyAlignment="1">
      <alignment horizontal="center" vertical="center"/>
    </xf>
    <xf numFmtId="0" fontId="33" fillId="10" borderId="75" xfId="4" applyFill="1" applyBorder="1" applyAlignment="1">
      <alignment horizontal="center" vertical="center"/>
    </xf>
    <xf numFmtId="0" fontId="33" fillId="8" borderId="23" xfId="4" applyFill="1" applyBorder="1" applyAlignment="1">
      <alignment horizontal="center" vertical="center"/>
    </xf>
    <xf numFmtId="0" fontId="33" fillId="8" borderId="97" xfId="4" applyFill="1" applyBorder="1" applyAlignment="1">
      <alignment horizontal="center" vertical="center"/>
    </xf>
    <xf numFmtId="0" fontId="33" fillId="8" borderId="77" xfId="4" applyFill="1" applyBorder="1" applyAlignment="1">
      <alignment horizontal="center" vertical="center"/>
    </xf>
    <xf numFmtId="0" fontId="33" fillId="8" borderId="17" xfId="4" applyFill="1" applyBorder="1" applyAlignment="1">
      <alignment horizontal="center" vertical="center"/>
    </xf>
    <xf numFmtId="0" fontId="33" fillId="4" borderId="98" xfId="4" applyFill="1" applyBorder="1" applyAlignment="1">
      <alignment horizontal="center" vertical="center"/>
    </xf>
    <xf numFmtId="0" fontId="33" fillId="4" borderId="99" xfId="4" applyFill="1" applyBorder="1" applyAlignment="1">
      <alignment horizontal="center" vertical="center"/>
    </xf>
    <xf numFmtId="0" fontId="33" fillId="2" borderId="23" xfId="4" applyFill="1" applyBorder="1" applyAlignment="1">
      <alignment horizontal="center" vertical="center"/>
    </xf>
    <xf numFmtId="0" fontId="33" fillId="4" borderId="24" xfId="4" applyFill="1" applyBorder="1" applyAlignment="1">
      <alignment horizontal="center" vertical="center"/>
    </xf>
    <xf numFmtId="0" fontId="33" fillId="4" borderId="97" xfId="4" applyFill="1" applyBorder="1" applyAlignment="1">
      <alignment horizontal="center" vertical="center"/>
    </xf>
    <xf numFmtId="0" fontId="33" fillId="8" borderId="24" xfId="4" applyFill="1" applyBorder="1" applyAlignment="1">
      <alignment horizontal="center" vertical="center"/>
    </xf>
    <xf numFmtId="0" fontId="33" fillId="8" borderId="100" xfId="4" applyFill="1" applyBorder="1" applyAlignment="1">
      <alignment horizontal="center" vertical="center"/>
    </xf>
    <xf numFmtId="0" fontId="33" fillId="4" borderId="66" xfId="4" applyFill="1" applyBorder="1" applyAlignment="1">
      <alignment horizontal="center" vertical="center"/>
    </xf>
    <xf numFmtId="0" fontId="33" fillId="8" borderId="65" xfId="4" applyFill="1" applyBorder="1" applyAlignment="1">
      <alignment horizontal="center" vertical="center"/>
    </xf>
    <xf numFmtId="0" fontId="33" fillId="2" borderId="101" xfId="4" applyFill="1" applyBorder="1" applyAlignment="1">
      <alignment horizontal="center" vertical="center"/>
    </xf>
    <xf numFmtId="0" fontId="33" fillId="10" borderId="47" xfId="4" applyFill="1" applyBorder="1" applyAlignment="1">
      <alignment horizontal="center" vertical="center"/>
    </xf>
    <xf numFmtId="0" fontId="33" fillId="10" borderId="48" xfId="4" applyFill="1" applyBorder="1" applyAlignment="1">
      <alignment horizontal="center" vertical="center"/>
    </xf>
    <xf numFmtId="0" fontId="33" fillId="10" borderId="27" xfId="4" applyFill="1" applyBorder="1" applyAlignment="1">
      <alignment horizontal="center" vertical="center"/>
    </xf>
    <xf numFmtId="0" fontId="33" fillId="10" borderId="11" xfId="4" applyFill="1" applyBorder="1" applyAlignment="1">
      <alignment horizontal="center" vertical="center" wrapText="1"/>
    </xf>
    <xf numFmtId="0" fontId="33" fillId="4" borderId="49" xfId="4" applyFill="1" applyBorder="1" applyAlignment="1">
      <alignment horizontal="center" vertical="center" wrapText="1"/>
    </xf>
    <xf numFmtId="0" fontId="33" fillId="8" borderId="62" xfId="4" applyFill="1" applyBorder="1" applyAlignment="1">
      <alignment horizontal="center" vertical="center" wrapText="1"/>
    </xf>
    <xf numFmtId="0" fontId="33" fillId="4" borderId="31" xfId="4" applyFill="1" applyBorder="1" applyAlignment="1">
      <alignment horizontal="center" vertical="center" wrapText="1"/>
    </xf>
    <xf numFmtId="0" fontId="33" fillId="10" borderId="36" xfId="4" applyFill="1" applyBorder="1" applyAlignment="1">
      <alignment horizontal="center" vertical="center" wrapText="1"/>
    </xf>
    <xf numFmtId="0" fontId="33" fillId="8" borderId="51" xfId="4" applyFill="1" applyBorder="1" applyAlignment="1">
      <alignment horizontal="center" vertical="center" wrapText="1"/>
    </xf>
    <xf numFmtId="0" fontId="33" fillId="4" borderId="34" xfId="4" applyFill="1" applyBorder="1" applyAlignment="1">
      <alignment horizontal="center" vertical="center" wrapText="1"/>
    </xf>
    <xf numFmtId="0" fontId="33" fillId="4" borderId="51" xfId="4" applyFill="1" applyBorder="1" applyAlignment="1">
      <alignment horizontal="center" vertical="center" wrapText="1"/>
    </xf>
    <xf numFmtId="0" fontId="33" fillId="10" borderId="34" xfId="4" applyFill="1" applyBorder="1" applyAlignment="1">
      <alignment horizontal="center" vertical="center" wrapText="1"/>
    </xf>
    <xf numFmtId="0" fontId="33" fillId="8" borderId="102" xfId="4" applyFill="1" applyBorder="1" applyAlignment="1">
      <alignment horizontal="center" vertical="center" wrapText="1"/>
    </xf>
    <xf numFmtId="0" fontId="23" fillId="11" borderId="40" xfId="0" applyFont="1" applyFill="1" applyBorder="1" applyAlignment="1">
      <alignment wrapText="1"/>
    </xf>
    <xf numFmtId="0" fontId="33" fillId="4" borderId="103" xfId="4" applyFill="1" applyBorder="1" applyAlignment="1">
      <alignment horizontal="center" vertical="center"/>
    </xf>
    <xf numFmtId="0" fontId="33" fillId="8" borderId="12" xfId="4" applyFill="1" applyBorder="1" applyAlignment="1">
      <alignment horizontal="center" vertical="center" wrapText="1"/>
    </xf>
    <xf numFmtId="0" fontId="33" fillId="8" borderId="104" xfId="4" applyFill="1" applyBorder="1" applyAlignment="1">
      <alignment horizontal="center" vertical="center"/>
    </xf>
    <xf numFmtId="0" fontId="33" fillId="4" borderId="16" xfId="4" applyFill="1" applyBorder="1" applyAlignment="1">
      <alignment horizontal="left" vertical="center"/>
    </xf>
    <xf numFmtId="0" fontId="33" fillId="4" borderId="104" xfId="4" applyFill="1" applyBorder="1" applyAlignment="1">
      <alignment horizontal="center" vertical="center"/>
    </xf>
    <xf numFmtId="0" fontId="33" fillId="5" borderId="105" xfId="4" applyFill="1" applyBorder="1" applyAlignment="1">
      <alignment horizontal="center" vertical="center"/>
    </xf>
    <xf numFmtId="0" fontId="33" fillId="4" borderId="106" xfId="4" applyFill="1" applyBorder="1" applyAlignment="1">
      <alignment horizontal="left" vertical="center"/>
    </xf>
    <xf numFmtId="0" fontId="33" fillId="4" borderId="107" xfId="4" applyFill="1" applyBorder="1" applyAlignment="1">
      <alignment horizontal="center" vertical="center"/>
    </xf>
    <xf numFmtId="0" fontId="33" fillId="4" borderId="108" xfId="4" applyFill="1" applyBorder="1" applyAlignment="1">
      <alignment horizontal="center" vertical="center"/>
    </xf>
    <xf numFmtId="0" fontId="33" fillId="4" borderId="109" xfId="4" applyFill="1" applyBorder="1" applyAlignment="1">
      <alignment horizontal="center" vertical="center"/>
    </xf>
    <xf numFmtId="0" fontId="33" fillId="2" borderId="105" xfId="4" applyFill="1" applyBorder="1" applyAlignment="1">
      <alignment horizontal="center" vertical="center"/>
    </xf>
    <xf numFmtId="0" fontId="33" fillId="4" borderId="110" xfId="4" applyFill="1" applyBorder="1" applyAlignment="1">
      <alignment horizontal="center" vertical="center"/>
    </xf>
    <xf numFmtId="0" fontId="33" fillId="4" borderId="105" xfId="4" applyFill="1" applyBorder="1" applyAlignment="1">
      <alignment horizontal="center" vertical="center"/>
    </xf>
    <xf numFmtId="0" fontId="33" fillId="10" borderId="108" xfId="4" applyFill="1" applyBorder="1" applyAlignment="1">
      <alignment horizontal="center" vertical="center"/>
    </xf>
    <xf numFmtId="0" fontId="33" fillId="8" borderId="107" xfId="4" applyFill="1" applyBorder="1" applyAlignment="1">
      <alignment horizontal="center" vertical="center"/>
    </xf>
    <xf numFmtId="0" fontId="33" fillId="8" borderId="108" xfId="4" applyFill="1" applyBorder="1" applyAlignment="1">
      <alignment horizontal="center" vertical="center"/>
    </xf>
    <xf numFmtId="0" fontId="33" fillId="8" borderId="111" xfId="4" applyFill="1" applyBorder="1" applyAlignment="1">
      <alignment horizontal="center" vertical="center"/>
    </xf>
    <xf numFmtId="0" fontId="33" fillId="4" borderId="112" xfId="4" applyFill="1" applyBorder="1" applyAlignment="1">
      <alignment horizontal="center" vertical="center"/>
    </xf>
    <xf numFmtId="0" fontId="33" fillId="10" borderId="113" xfId="4" applyFill="1" applyBorder="1" applyAlignment="1">
      <alignment horizontal="center" vertical="center"/>
    </xf>
    <xf numFmtId="0" fontId="33" fillId="8" borderId="113" xfId="4" applyFill="1" applyBorder="1" applyAlignment="1">
      <alignment horizontal="center" vertical="center"/>
    </xf>
    <xf numFmtId="0" fontId="33" fillId="8" borderId="114" xfId="4" applyFill="1" applyBorder="1" applyAlignment="1">
      <alignment horizontal="center" vertical="center"/>
    </xf>
    <xf numFmtId="0" fontId="33" fillId="4" borderId="106" xfId="4" applyFill="1" applyBorder="1" applyAlignment="1">
      <alignment horizontal="center" vertical="center"/>
    </xf>
    <xf numFmtId="0" fontId="33" fillId="4" borderId="3" xfId="4" applyFill="1" applyBorder="1" applyAlignment="1">
      <alignment horizontal="left" vertical="center" wrapText="1"/>
    </xf>
    <xf numFmtId="0" fontId="24" fillId="4" borderId="5" xfId="4" applyFont="1" applyFill="1" applyBorder="1" applyAlignment="1">
      <alignment horizontal="right" vertical="center"/>
    </xf>
    <xf numFmtId="0" fontId="24" fillId="4" borderId="14" xfId="4" applyFont="1" applyFill="1" applyBorder="1" applyAlignment="1">
      <alignment horizontal="right" vertical="center"/>
    </xf>
    <xf numFmtId="0" fontId="24" fillId="4" borderId="23" xfId="4" applyFont="1" applyFill="1" applyBorder="1" applyAlignment="1">
      <alignment horizontal="right" vertical="center"/>
    </xf>
    <xf numFmtId="0" fontId="24" fillId="4" borderId="4" xfId="4" applyFont="1" applyFill="1" applyBorder="1" applyAlignment="1">
      <alignment horizontal="center" vertical="center"/>
    </xf>
    <xf numFmtId="0" fontId="24" fillId="4" borderId="23" xfId="4" applyFont="1" applyFill="1" applyBorder="1" applyAlignment="1">
      <alignment horizontal="center" vertical="center"/>
    </xf>
    <xf numFmtId="0" fontId="21" fillId="4" borderId="13" xfId="4" applyFont="1" applyFill="1" applyBorder="1" applyAlignment="1">
      <alignment horizontal="left" vertical="center" wrapText="1"/>
    </xf>
    <xf numFmtId="0" fontId="25" fillId="4" borderId="5" xfId="4" applyFont="1" applyFill="1" applyBorder="1" applyAlignment="1">
      <alignment horizontal="right" vertical="center"/>
    </xf>
    <xf numFmtId="0" fontId="21" fillId="3" borderId="118" xfId="4" applyFont="1" applyFill="1" applyBorder="1" applyAlignment="1">
      <alignment horizontal="center" vertical="center"/>
    </xf>
    <xf numFmtId="0" fontId="21" fillId="3" borderId="119" xfId="4" applyFont="1" applyFill="1" applyBorder="1" applyAlignment="1">
      <alignment horizontal="center" vertical="center" wrapText="1"/>
    </xf>
    <xf numFmtId="0" fontId="21" fillId="3" borderId="120" xfId="4" applyFont="1" applyFill="1" applyBorder="1" applyAlignment="1">
      <alignment horizontal="center" vertical="center"/>
    </xf>
    <xf numFmtId="0" fontId="33" fillId="3" borderId="121" xfId="4" applyFill="1" applyBorder="1" applyAlignment="1">
      <alignment horizontal="center" vertical="center" wrapText="1"/>
    </xf>
    <xf numFmtId="0" fontId="33" fillId="3" borderId="118" xfId="4" applyFill="1" applyBorder="1" applyAlignment="1">
      <alignment horizontal="center" vertical="center"/>
    </xf>
    <xf numFmtId="0" fontId="33" fillId="3" borderId="119" xfId="4" applyFill="1" applyBorder="1" applyAlignment="1">
      <alignment horizontal="center" vertical="center" wrapText="1"/>
    </xf>
    <xf numFmtId="0" fontId="33" fillId="3" borderId="120" xfId="4" applyFill="1" applyBorder="1" applyAlignment="1">
      <alignment horizontal="center" vertical="center"/>
    </xf>
    <xf numFmtId="0" fontId="33" fillId="3" borderId="122" xfId="4" applyFill="1" applyBorder="1" applyAlignment="1">
      <alignment horizontal="center" vertical="center"/>
    </xf>
    <xf numFmtId="0" fontId="33" fillId="5" borderId="2" xfId="4" applyFill="1" applyBorder="1"/>
    <xf numFmtId="0" fontId="21" fillId="4" borderId="5" xfId="4" applyFont="1" applyFill="1" applyBorder="1" applyAlignment="1">
      <alignment horizontal="left" vertical="center" wrapText="1"/>
    </xf>
    <xf numFmtId="0" fontId="21" fillId="4" borderId="3" xfId="4" applyFont="1" applyFill="1" applyBorder="1" applyAlignment="1">
      <alignment horizontal="right" vertical="center"/>
    </xf>
    <xf numFmtId="0" fontId="21" fillId="4" borderId="5" xfId="4" applyFont="1" applyFill="1" applyBorder="1" applyAlignment="1">
      <alignment horizontal="right" vertical="center"/>
    </xf>
    <xf numFmtId="0" fontId="21" fillId="3" borderId="126" xfId="4" applyFont="1" applyFill="1" applyBorder="1" applyAlignment="1">
      <alignment horizontal="center" vertical="center"/>
    </xf>
    <xf numFmtId="0" fontId="21" fillId="3" borderId="61" xfId="4" applyFont="1" applyFill="1" applyBorder="1" applyAlignment="1">
      <alignment horizontal="center" vertical="center" wrapText="1"/>
    </xf>
    <xf numFmtId="0" fontId="21" fillId="3" borderId="3" xfId="4" applyFont="1" applyFill="1" applyBorder="1" applyAlignment="1">
      <alignment horizontal="center" vertical="center"/>
    </xf>
    <xf numFmtId="0" fontId="33" fillId="3" borderId="10" xfId="4" applyFill="1" applyBorder="1" applyAlignment="1">
      <alignment horizontal="center" vertical="center" wrapText="1"/>
    </xf>
    <xf numFmtId="0" fontId="33" fillId="3" borderId="126" xfId="4" applyFill="1" applyBorder="1" applyAlignment="1">
      <alignment horizontal="center" vertical="center"/>
    </xf>
    <xf numFmtId="0" fontId="33" fillId="3" borderId="61" xfId="4" applyFill="1" applyBorder="1" applyAlignment="1">
      <alignment horizontal="center" vertical="center" wrapText="1"/>
    </xf>
    <xf numFmtId="0" fontId="33" fillId="3" borderId="3" xfId="4" applyFill="1" applyBorder="1" applyAlignment="1">
      <alignment horizontal="center" vertical="center"/>
    </xf>
    <xf numFmtId="0" fontId="33" fillId="3" borderId="127" xfId="4" applyFill="1" applyBorder="1" applyAlignment="1">
      <alignment horizontal="center" vertical="center"/>
    </xf>
    <xf numFmtId="0" fontId="33" fillId="4" borderId="2" xfId="4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5" fillId="4" borderId="3" xfId="4" applyFont="1" applyFill="1" applyBorder="1" applyAlignment="1">
      <alignment horizontal="right" vertical="center"/>
    </xf>
    <xf numFmtId="0" fontId="21" fillId="3" borderId="129" xfId="4" applyFont="1" applyFill="1" applyBorder="1" applyAlignment="1">
      <alignment horizontal="center" vertical="center"/>
    </xf>
    <xf numFmtId="0" fontId="21" fillId="3" borderId="130" xfId="4" applyFont="1" applyFill="1" applyBorder="1" applyAlignment="1">
      <alignment horizontal="center" vertical="center" wrapText="1"/>
    </xf>
    <xf numFmtId="0" fontId="21" fillId="3" borderId="1" xfId="4" applyFont="1" applyFill="1" applyBorder="1" applyAlignment="1">
      <alignment horizontal="center" vertical="center"/>
    </xf>
    <xf numFmtId="0" fontId="33" fillId="3" borderId="131" xfId="4" applyFill="1" applyBorder="1" applyAlignment="1">
      <alignment horizontal="center" vertical="center" wrapText="1"/>
    </xf>
    <xf numFmtId="0" fontId="33" fillId="3" borderId="129" xfId="4" applyFill="1" applyBorder="1" applyAlignment="1">
      <alignment horizontal="center" vertical="center"/>
    </xf>
    <xf numFmtId="0" fontId="33" fillId="3" borderId="130" xfId="4" applyFill="1" applyBorder="1" applyAlignment="1">
      <alignment horizontal="center" vertical="center" wrapText="1"/>
    </xf>
    <xf numFmtId="0" fontId="33" fillId="3" borderId="1" xfId="4" applyFill="1" applyBorder="1" applyAlignment="1">
      <alignment horizontal="center" vertical="center"/>
    </xf>
    <xf numFmtId="0" fontId="33" fillId="3" borderId="132" xfId="4" applyFill="1" applyBorder="1" applyAlignment="1">
      <alignment horizontal="center" vertical="center"/>
    </xf>
    <xf numFmtId="0" fontId="33" fillId="4" borderId="0" xfId="4" applyFill="1" applyAlignment="1">
      <alignment horizontal="center" vertical="center" wrapText="1"/>
    </xf>
    <xf numFmtId="0" fontId="33" fillId="4" borderId="133" xfId="4" applyFill="1" applyBorder="1" applyAlignment="1">
      <alignment horizontal="center" vertical="center"/>
    </xf>
    <xf numFmtId="0" fontId="21" fillId="4" borderId="4" xfId="4" applyFont="1" applyFill="1" applyBorder="1" applyAlignment="1">
      <alignment horizontal="left" vertical="center" wrapText="1"/>
    </xf>
    <xf numFmtId="0" fontId="25" fillId="4" borderId="3" xfId="4" applyFont="1" applyFill="1" applyBorder="1" applyAlignment="1">
      <alignment horizontal="left" vertical="center" wrapText="1"/>
    </xf>
    <xf numFmtId="0" fontId="21" fillId="4" borderId="3" xfId="4" applyFont="1" applyFill="1" applyBorder="1" applyAlignment="1">
      <alignment horizontal="left" vertical="center" wrapText="1"/>
    </xf>
    <xf numFmtId="0" fontId="21" fillId="3" borderId="136" xfId="4" applyFont="1" applyFill="1" applyBorder="1" applyAlignment="1">
      <alignment horizontal="center" vertical="center"/>
    </xf>
    <xf numFmtId="0" fontId="21" fillId="3" borderId="137" xfId="4" applyFont="1" applyFill="1" applyBorder="1" applyAlignment="1">
      <alignment horizontal="center" vertical="center" wrapText="1"/>
    </xf>
    <xf numFmtId="0" fontId="21" fillId="3" borderId="79" xfId="4" applyFont="1" applyFill="1" applyBorder="1" applyAlignment="1">
      <alignment horizontal="center" vertical="center"/>
    </xf>
    <xf numFmtId="0" fontId="33" fillId="3" borderId="82" xfId="4" applyFill="1" applyBorder="1" applyAlignment="1">
      <alignment horizontal="center" vertical="center" wrapText="1"/>
    </xf>
    <xf numFmtId="0" fontId="33" fillId="3" borderId="136" xfId="4" applyFill="1" applyBorder="1" applyAlignment="1">
      <alignment horizontal="center" vertical="center"/>
    </xf>
    <xf numFmtId="0" fontId="33" fillId="3" borderId="137" xfId="4" applyFill="1" applyBorder="1" applyAlignment="1">
      <alignment horizontal="center" vertical="center" wrapText="1"/>
    </xf>
    <xf numFmtId="0" fontId="33" fillId="3" borderId="79" xfId="4" applyFill="1" applyBorder="1" applyAlignment="1">
      <alignment horizontal="center" vertical="center"/>
    </xf>
    <xf numFmtId="0" fontId="33" fillId="3" borderId="138" xfId="4" applyFill="1" applyBorder="1" applyAlignment="1">
      <alignment horizontal="center" vertical="center"/>
    </xf>
    <xf numFmtId="0" fontId="33" fillId="4" borderId="139" xfId="4" applyFill="1" applyBorder="1" applyAlignment="1">
      <alignment horizontal="center" vertical="center" wrapText="1"/>
    </xf>
    <xf numFmtId="0" fontId="21" fillId="5" borderId="3" xfId="4" applyFont="1" applyFill="1" applyBorder="1" applyAlignment="1">
      <alignment horizontal="left" vertical="center" wrapText="1"/>
    </xf>
    <xf numFmtId="0" fontId="21" fillId="4" borderId="3" xfId="4" applyFont="1" applyFill="1" applyBorder="1" applyAlignment="1">
      <alignment horizontal="left" vertical="center"/>
    </xf>
    <xf numFmtId="0" fontId="33" fillId="5" borderId="12" xfId="4" applyFill="1" applyBorder="1" applyAlignment="1">
      <alignment vertical="center"/>
    </xf>
    <xf numFmtId="0" fontId="27" fillId="4" borderId="141" xfId="4" applyFont="1" applyFill="1" applyBorder="1" applyAlignment="1">
      <alignment horizontal="center" vertical="center"/>
    </xf>
    <xf numFmtId="0" fontId="28" fillId="5" borderId="3" xfId="4" applyFont="1" applyFill="1" applyBorder="1" applyAlignment="1">
      <alignment horizontal="left" vertical="center" wrapText="1"/>
    </xf>
    <xf numFmtId="0" fontId="33" fillId="4" borderId="141" xfId="4" applyFill="1" applyBorder="1" applyAlignment="1">
      <alignment horizontal="center" vertical="center"/>
    </xf>
    <xf numFmtId="0" fontId="28" fillId="5" borderId="10" xfId="4" applyFont="1" applyFill="1" applyBorder="1" applyAlignment="1">
      <alignment horizontal="left" vertical="center" wrapText="1"/>
    </xf>
    <xf numFmtId="0" fontId="33" fillId="5" borderId="56" xfId="4" applyFill="1" applyBorder="1" applyAlignment="1">
      <alignment vertical="center"/>
    </xf>
    <xf numFmtId="0" fontId="13" fillId="4" borderId="12" xfId="4" applyFont="1" applyFill="1" applyBorder="1" applyAlignment="1">
      <alignment horizontal="center" vertical="center"/>
    </xf>
    <xf numFmtId="0" fontId="29" fillId="5" borderId="10" xfId="4" applyFont="1" applyFill="1" applyBorder="1" applyAlignment="1">
      <alignment horizontal="left" vertical="center" wrapText="1"/>
    </xf>
    <xf numFmtId="0" fontId="20" fillId="4" borderId="11" xfId="4" applyFont="1" applyFill="1" applyBorder="1" applyAlignment="1">
      <alignment horizontal="center" vertical="center"/>
    </xf>
    <xf numFmtId="0" fontId="13" fillId="4" borderId="11" xfId="4" applyFont="1" applyFill="1" applyBorder="1" applyAlignment="1">
      <alignment horizontal="center" vertical="center"/>
    </xf>
    <xf numFmtId="0" fontId="24" fillId="5" borderId="3" xfId="4" applyFont="1" applyFill="1" applyBorder="1" applyAlignment="1">
      <alignment horizontal="left"/>
    </xf>
    <xf numFmtId="0" fontId="33" fillId="5" borderId="3" xfId="4" applyFill="1" applyBorder="1"/>
    <xf numFmtId="0" fontId="24" fillId="5" borderId="11" xfId="4" applyFont="1" applyFill="1" applyBorder="1" applyAlignment="1">
      <alignment horizontal="left"/>
    </xf>
    <xf numFmtId="0" fontId="24" fillId="5" borderId="12" xfId="4" applyFont="1" applyFill="1" applyBorder="1" applyAlignment="1">
      <alignment horizontal="left"/>
    </xf>
    <xf numFmtId="0" fontId="1" fillId="0" borderId="0" xfId="3" applyFont="1"/>
    <xf numFmtId="0" fontId="1" fillId="3" borderId="0" xfId="3" applyFont="1" applyFill="1" applyAlignment="1">
      <alignment horizontal="left" vertical="center"/>
    </xf>
    <xf numFmtId="0" fontId="30" fillId="12" borderId="3" xfId="3" applyFont="1" applyFill="1" applyBorder="1" applyAlignment="1">
      <alignment horizontal="left" vertical="center" wrapText="1"/>
    </xf>
    <xf numFmtId="0" fontId="30" fillId="4" borderId="3" xfId="3" applyFont="1" applyFill="1" applyBorder="1" applyAlignment="1">
      <alignment horizontal="left" vertical="center" wrapText="1"/>
    </xf>
    <xf numFmtId="0" fontId="0" fillId="0" borderId="0" xfId="0"/>
    <xf numFmtId="0" fontId="30" fillId="0" borderId="0" xfId="3" applyFont="1"/>
    <xf numFmtId="0" fontId="30" fillId="3" borderId="3" xfId="3" applyFont="1" applyFill="1" applyBorder="1" applyAlignment="1">
      <alignment horizontal="center" vertical="center"/>
    </xf>
    <xf numFmtId="0" fontId="30" fillId="3" borderId="5" xfId="3" applyFont="1" applyFill="1" applyBorder="1" applyAlignment="1">
      <alignment horizontal="left" vertical="center" wrapText="1"/>
    </xf>
    <xf numFmtId="0" fontId="30" fillId="13" borderId="5" xfId="3" applyFont="1" applyFill="1" applyBorder="1" applyAlignment="1">
      <alignment horizontal="left" vertical="center"/>
    </xf>
    <xf numFmtId="167" fontId="30" fillId="13" borderId="5" xfId="3" applyNumberFormat="1" applyFont="1" applyFill="1" applyBorder="1" applyAlignment="1">
      <alignment horizontal="left" vertical="center"/>
    </xf>
    <xf numFmtId="0" fontId="30" fillId="3" borderId="3" xfId="3" applyFont="1" applyFill="1" applyBorder="1" applyAlignment="1">
      <alignment horizontal="left" vertical="center" wrapText="1"/>
    </xf>
    <xf numFmtId="0" fontId="30" fillId="13" borderId="3" xfId="3" applyFont="1" applyFill="1" applyBorder="1" applyAlignment="1">
      <alignment horizontal="left" vertical="center"/>
    </xf>
    <xf numFmtId="167" fontId="30" fillId="13" borderId="3" xfId="3" applyNumberFormat="1" applyFont="1" applyFill="1" applyBorder="1" applyAlignment="1">
      <alignment horizontal="left" vertical="center"/>
    </xf>
    <xf numFmtId="0" fontId="30" fillId="0" borderId="0" xfId="3" applyFont="1" applyAlignment="1">
      <alignment wrapText="1"/>
    </xf>
    <xf numFmtId="0" fontId="30" fillId="13" borderId="3" xfId="3" applyFont="1" applyFill="1" applyBorder="1" applyAlignment="1">
      <alignment horizontal="left" vertical="center" wrapText="1"/>
    </xf>
    <xf numFmtId="0" fontId="30" fillId="5" borderId="3" xfId="3" applyFont="1" applyFill="1" applyBorder="1" applyAlignment="1">
      <alignment horizontal="left" vertical="center"/>
    </xf>
    <xf numFmtId="167" fontId="30" fillId="5" borderId="3" xfId="3" applyNumberFormat="1" applyFont="1" applyFill="1" applyBorder="1" applyAlignment="1">
      <alignment horizontal="left" vertical="center"/>
    </xf>
    <xf numFmtId="0" fontId="30" fillId="5" borderId="3" xfId="3" applyFont="1" applyFill="1" applyBorder="1" applyAlignment="1">
      <alignment horizontal="left" vertical="center" wrapText="1"/>
    </xf>
    <xf numFmtId="0" fontId="30" fillId="5" borderId="0" xfId="3" applyFont="1" applyFill="1" applyAlignment="1">
      <alignment horizontal="left" vertical="center"/>
    </xf>
    <xf numFmtId="0" fontId="30" fillId="4" borderId="0" xfId="3" applyFont="1" applyFill="1" applyAlignment="1">
      <alignment horizontal="left" vertical="center"/>
    </xf>
    <xf numFmtId="167" fontId="30" fillId="5" borderId="0" xfId="3" applyNumberFormat="1" applyFont="1" applyFill="1" applyAlignment="1">
      <alignment horizontal="left" vertical="center"/>
    </xf>
    <xf numFmtId="0" fontId="30" fillId="4" borderId="0" xfId="3" applyFont="1" applyFill="1" applyAlignment="1">
      <alignment horizontal="left" vertical="center" wrapText="1"/>
    </xf>
    <xf numFmtId="0" fontId="30" fillId="5" borderId="0" xfId="3" applyFont="1" applyFill="1" applyAlignment="1">
      <alignment horizontal="left" vertical="center" wrapText="1"/>
    </xf>
    <xf numFmtId="0" fontId="30" fillId="0" borderId="0" xfId="3" applyFont="1" applyAlignment="1">
      <alignment horizontal="left" vertical="center"/>
    </xf>
    <xf numFmtId="0" fontId="30" fillId="14" borderId="5" xfId="3" applyFont="1" applyFill="1" applyBorder="1" applyAlignment="1">
      <alignment horizontal="left" vertical="center"/>
    </xf>
    <xf numFmtId="0" fontId="30" fillId="0" borderId="5" xfId="3" applyFont="1" applyBorder="1" applyAlignment="1">
      <alignment horizontal="left" vertical="center"/>
    </xf>
    <xf numFmtId="167" fontId="30" fillId="0" borderId="5" xfId="3" applyNumberFormat="1" applyFont="1" applyBorder="1" applyAlignment="1">
      <alignment horizontal="left" vertical="center"/>
    </xf>
    <xf numFmtId="0" fontId="30" fillId="14" borderId="3" xfId="3" applyFont="1" applyFill="1" applyBorder="1" applyAlignment="1">
      <alignment horizontal="left" vertical="center"/>
    </xf>
    <xf numFmtId="0" fontId="30" fillId="0" borderId="3" xfId="3" applyFont="1" applyBorder="1" applyAlignment="1">
      <alignment horizontal="left" vertical="center"/>
    </xf>
    <xf numFmtId="167" fontId="30" fillId="0" borderId="3" xfId="3" applyNumberFormat="1" applyFont="1" applyBorder="1" applyAlignment="1">
      <alignment horizontal="left" vertical="center"/>
    </xf>
    <xf numFmtId="0" fontId="5" fillId="5" borderId="94" xfId="5" applyFont="1" applyFill="1" applyBorder="1" applyAlignment="1">
      <alignment horizontal="center" vertical="center" textRotation="90"/>
    </xf>
    <xf numFmtId="0" fontId="5" fillId="5" borderId="39" xfId="5" applyFont="1" applyFill="1" applyBorder="1" applyAlignment="1">
      <alignment horizontal="center" vertical="center" textRotation="90"/>
    </xf>
    <xf numFmtId="0" fontId="5" fillId="5" borderId="46" xfId="5" applyFont="1" applyFill="1" applyBorder="1" applyAlignment="1">
      <alignment horizontal="center" vertical="center" textRotation="90"/>
    </xf>
    <xf numFmtId="0" fontId="5" fillId="5" borderId="94" xfId="5" applyFont="1" applyFill="1" applyBorder="1" applyAlignment="1">
      <alignment horizontal="center" vertical="center" textRotation="90" wrapText="1"/>
    </xf>
    <xf numFmtId="0" fontId="5" fillId="5" borderId="39" xfId="5" applyFont="1" applyFill="1" applyBorder="1" applyAlignment="1">
      <alignment horizontal="center" vertical="center" textRotation="90" wrapText="1"/>
    </xf>
    <xf numFmtId="0" fontId="5" fillId="5" borderId="96" xfId="5" applyFont="1" applyFill="1" applyBorder="1" applyAlignment="1">
      <alignment horizontal="center" vertical="center" textRotation="90" wrapText="1"/>
    </xf>
    <xf numFmtId="0" fontId="30" fillId="0" borderId="0" xfId="0" applyFont="1"/>
    <xf numFmtId="0" fontId="32" fillId="2" borderId="149" xfId="4" applyFont="1" applyFill="1" applyBorder="1" applyAlignment="1">
      <alignment horizontal="center" vertical="center"/>
    </xf>
    <xf numFmtId="0" fontId="32" fillId="2" borderId="150" xfId="4" applyFont="1" applyFill="1" applyBorder="1" applyAlignment="1">
      <alignment horizontal="left" vertical="center" wrapText="1"/>
    </xf>
    <xf numFmtId="0" fontId="30" fillId="11" borderId="151" xfId="0" applyFont="1" applyFill="1" applyBorder="1"/>
    <xf numFmtId="0" fontId="30" fillId="11" borderId="52" xfId="0" applyFont="1" applyFill="1" applyBorder="1"/>
    <xf numFmtId="0" fontId="30" fillId="11" borderId="152" xfId="0" applyFont="1" applyFill="1" applyBorder="1"/>
    <xf numFmtId="0" fontId="30" fillId="11" borderId="54" xfId="0" applyFont="1" applyFill="1" applyBorder="1"/>
    <xf numFmtId="0" fontId="30" fillId="4" borderId="122" xfId="4" applyFont="1" applyFill="1" applyBorder="1" applyAlignment="1">
      <alignment horizontal="center" vertical="center"/>
    </xf>
    <xf numFmtId="0" fontId="30" fillId="4" borderId="2" xfId="4" applyFont="1" applyFill="1" applyBorder="1" applyAlignment="1">
      <alignment horizontal="left" vertical="center" wrapText="1"/>
    </xf>
    <xf numFmtId="0" fontId="30" fillId="0" borderId="153" xfId="0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center"/>
    </xf>
    <xf numFmtId="0" fontId="30" fillId="0" borderId="154" xfId="0" applyFont="1" applyBorder="1"/>
    <xf numFmtId="0" fontId="30" fillId="0" borderId="14" xfId="0" applyFont="1" applyBorder="1"/>
    <xf numFmtId="0" fontId="30" fillId="4" borderId="127" xfId="4" applyFont="1" applyFill="1" applyBorder="1" applyAlignment="1">
      <alignment horizontal="center" vertical="center"/>
    </xf>
    <xf numFmtId="0" fontId="30" fillId="4" borderId="11" xfId="4" applyFont="1" applyFill="1" applyBorder="1" applyAlignment="1">
      <alignment horizontal="left" vertical="center" wrapText="1"/>
    </xf>
    <xf numFmtId="0" fontId="30" fillId="0" borderId="126" xfId="0" applyFont="1" applyBorder="1" applyAlignment="1">
      <alignment horizontal="center"/>
    </xf>
    <xf numFmtId="0" fontId="30" fillId="0" borderId="3" xfId="0" applyFont="1" applyBorder="1"/>
    <xf numFmtId="0" fontId="30" fillId="0" borderId="3" xfId="0" applyFont="1" applyBorder="1" applyAlignment="1">
      <alignment horizontal="center"/>
    </xf>
    <xf numFmtId="0" fontId="30" fillId="0" borderId="127" xfId="0" applyFont="1" applyBorder="1" applyAlignment="1">
      <alignment horizontal="center"/>
    </xf>
    <xf numFmtId="0" fontId="30" fillId="0" borderId="12" xfId="0" applyFont="1" applyBorder="1"/>
    <xf numFmtId="0" fontId="30" fillId="0" borderId="127" xfId="0" applyFont="1" applyBorder="1"/>
    <xf numFmtId="0" fontId="30" fillId="0" borderId="126" xfId="0" applyFont="1" applyBorder="1"/>
    <xf numFmtId="0" fontId="30" fillId="4" borderId="148" xfId="4" applyFont="1" applyFill="1" applyBorder="1" applyAlignment="1">
      <alignment horizontal="center" vertical="center"/>
    </xf>
    <xf numFmtId="0" fontId="30" fillId="4" borderId="8" xfId="4" applyFont="1" applyFill="1" applyBorder="1" applyAlignment="1">
      <alignment horizontal="left" vertical="center" wrapText="1"/>
    </xf>
    <xf numFmtId="0" fontId="30" fillId="0" borderId="155" xfId="0" applyFont="1" applyBorder="1"/>
    <xf numFmtId="0" fontId="30" fillId="0" borderId="4" xfId="0" applyFont="1" applyBorder="1" applyAlignment="1">
      <alignment horizontal="center"/>
    </xf>
    <xf numFmtId="0" fontId="30" fillId="0" borderId="4" xfId="0" applyFont="1" applyBorder="1"/>
    <xf numFmtId="0" fontId="30" fillId="0" borderId="148" xfId="0" applyFont="1" applyBorder="1"/>
    <xf numFmtId="0" fontId="30" fillId="0" borderId="9" xfId="0" applyFont="1" applyBorder="1"/>
    <xf numFmtId="0" fontId="32" fillId="2" borderId="156" xfId="4" applyFont="1" applyFill="1" applyBorder="1" applyAlignment="1">
      <alignment horizontal="center" vertical="center"/>
    </xf>
    <xf numFmtId="0" fontId="32" fillId="2" borderId="43" xfId="4" applyFont="1" applyFill="1" applyBorder="1" applyAlignment="1">
      <alignment horizontal="left" vertical="center" wrapText="1"/>
    </xf>
    <xf numFmtId="0" fontId="30" fillId="11" borderId="94" xfId="0" applyFont="1" applyFill="1" applyBorder="1"/>
    <xf numFmtId="0" fontId="30" fillId="11" borderId="39" xfId="0" applyFont="1" applyFill="1" applyBorder="1"/>
    <xf numFmtId="0" fontId="30" fillId="11" borderId="96" xfId="0" applyFont="1" applyFill="1" applyBorder="1"/>
    <xf numFmtId="0" fontId="30" fillId="11" borderId="42" xfId="0" applyFont="1" applyFill="1" applyBorder="1"/>
    <xf numFmtId="0" fontId="30" fillId="4" borderId="154" xfId="4" applyFont="1" applyFill="1" applyBorder="1" applyAlignment="1">
      <alignment horizontal="center" vertical="center"/>
    </xf>
    <xf numFmtId="0" fontId="30" fillId="0" borderId="153" xfId="0" applyFont="1" applyBorder="1"/>
    <xf numFmtId="0" fontId="30" fillId="0" borderId="154" xfId="0" applyFont="1" applyBorder="1" applyAlignment="1">
      <alignment horizontal="center"/>
    </xf>
    <xf numFmtId="0" fontId="30" fillId="0" borderId="148" xfId="0" applyFont="1" applyBorder="1" applyAlignment="1">
      <alignment horizontal="center"/>
    </xf>
    <xf numFmtId="0" fontId="32" fillId="2" borderId="157" xfId="4" applyFont="1" applyFill="1" applyBorder="1" applyAlignment="1">
      <alignment horizontal="center" vertical="center"/>
    </xf>
    <xf numFmtId="0" fontId="32" fillId="2" borderId="158" xfId="4" applyFont="1" applyFill="1" applyBorder="1" applyAlignment="1">
      <alignment horizontal="left" vertical="center" wrapText="1"/>
    </xf>
    <xf numFmtId="0" fontId="30" fillId="11" borderId="118" xfId="0" applyFont="1" applyFill="1" applyBorder="1"/>
    <xf numFmtId="0" fontId="30" fillId="11" borderId="120" xfId="0" applyFont="1" applyFill="1" applyBorder="1"/>
    <xf numFmtId="0" fontId="30" fillId="11" borderId="122" xfId="0" applyFont="1" applyFill="1" applyBorder="1"/>
    <xf numFmtId="0" fontId="30" fillId="11" borderId="140" xfId="0" applyFont="1" applyFill="1" applyBorder="1"/>
    <xf numFmtId="0" fontId="32" fillId="2" borderId="159" xfId="4" applyFont="1" applyFill="1" applyBorder="1" applyAlignment="1">
      <alignment horizontal="center" vertical="center"/>
    </xf>
    <xf numFmtId="0" fontId="32" fillId="2" borderId="84" xfId="4" applyFont="1" applyFill="1" applyBorder="1" applyAlignment="1">
      <alignment horizontal="left" vertical="center" wrapText="1"/>
    </xf>
    <xf numFmtId="0" fontId="30" fillId="11" borderId="142" xfId="0" applyFont="1" applyFill="1" applyBorder="1"/>
    <xf numFmtId="0" fontId="30" fillId="11" borderId="31" xfId="0" applyFont="1" applyFill="1" applyBorder="1"/>
    <xf numFmtId="0" fontId="30" fillId="11" borderId="143" xfId="0" applyFont="1" applyFill="1" applyBorder="1"/>
    <xf numFmtId="0" fontId="30" fillId="11" borderId="34" xfId="0" applyFont="1" applyFill="1" applyBorder="1"/>
    <xf numFmtId="0" fontId="30" fillId="0" borderId="14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55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2" borderId="159" xfId="4" applyFont="1" applyFill="1" applyBorder="1" applyAlignment="1">
      <alignment horizontal="center" vertical="center"/>
    </xf>
    <xf numFmtId="0" fontId="30" fillId="2" borderId="84" xfId="4" applyFont="1" applyFill="1" applyBorder="1" applyAlignment="1">
      <alignment horizontal="left" vertical="center" wrapText="1"/>
    </xf>
    <xf numFmtId="0" fontId="30" fillId="0" borderId="15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30" fillId="0" borderId="15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26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30" fillId="0" borderId="127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5" borderId="148" xfId="4" applyFont="1" applyFill="1" applyBorder="1" applyAlignment="1">
      <alignment horizontal="center" vertical="center"/>
    </xf>
    <xf numFmtId="0" fontId="30" fillId="4" borderId="8" xfId="4" applyFont="1" applyFill="1" applyBorder="1" applyAlignment="1">
      <alignment horizontal="left" vertical="center"/>
    </xf>
    <xf numFmtId="0" fontId="30" fillId="0" borderId="155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4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2" borderId="156" xfId="4" applyFont="1" applyFill="1" applyBorder="1" applyAlignment="1">
      <alignment horizontal="center" vertical="center"/>
    </xf>
    <xf numFmtId="0" fontId="30" fillId="2" borderId="43" xfId="4" applyFont="1" applyFill="1" applyBorder="1" applyAlignment="1">
      <alignment horizontal="left" vertical="center" wrapText="1"/>
    </xf>
    <xf numFmtId="0" fontId="30" fillId="4" borderId="143" xfId="4" applyFont="1" applyFill="1" applyBorder="1" applyAlignment="1">
      <alignment horizontal="center" vertical="center"/>
    </xf>
    <xf numFmtId="0" fontId="30" fillId="4" borderId="36" xfId="4" applyFont="1" applyFill="1" applyBorder="1" applyAlignment="1">
      <alignment horizontal="left" vertical="center" wrapText="1"/>
    </xf>
    <xf numFmtId="0" fontId="30" fillId="0" borderId="142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14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2" fillId="3" borderId="0" xfId="4" applyFont="1" applyFill="1" applyAlignment="1">
      <alignment horizontal="center" vertical="center"/>
    </xf>
    <xf numFmtId="0" fontId="3" fillId="3" borderId="0" xfId="4" applyFont="1" applyFill="1" applyAlignment="1">
      <alignment horizontal="center" vertical="top" wrapText="1"/>
    </xf>
    <xf numFmtId="0" fontId="4" fillId="3" borderId="0" xfId="4" applyFont="1" applyFill="1" applyAlignment="1">
      <alignment horizontal="center" vertical="center" wrapText="1"/>
    </xf>
    <xf numFmtId="0" fontId="5" fillId="3" borderId="0" xfId="4" applyFont="1" applyFill="1" applyAlignment="1">
      <alignment horizontal="center" vertical="top" wrapText="1"/>
    </xf>
    <xf numFmtId="0" fontId="6" fillId="3" borderId="0" xfId="4" applyFont="1" applyFill="1" applyAlignment="1">
      <alignment horizontal="center"/>
    </xf>
    <xf numFmtId="0" fontId="4" fillId="3" borderId="0" xfId="4" applyFont="1" applyFill="1" applyAlignment="1">
      <alignment horizontal="center" vertical="top"/>
    </xf>
    <xf numFmtId="14" fontId="4" fillId="3" borderId="0" xfId="4" applyNumberFormat="1" applyFont="1" applyFill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33" fillId="0" borderId="0" xfId="4"/>
    <xf numFmtId="0" fontId="9" fillId="3" borderId="0" xfId="4" applyFont="1" applyFill="1" applyAlignment="1">
      <alignment horizontal="center" vertical="top"/>
    </xf>
    <xf numFmtId="0" fontId="10" fillId="3" borderId="0" xfId="4" applyFont="1" applyFill="1" applyAlignment="1">
      <alignment horizontal="center" vertical="center"/>
    </xf>
    <xf numFmtId="49" fontId="11" fillId="4" borderId="2" xfId="7" applyNumberFormat="1" applyFont="1" applyFill="1" applyBorder="1" applyAlignment="1">
      <alignment horizontal="left" vertical="center"/>
    </xf>
    <xf numFmtId="0" fontId="11" fillId="3" borderId="2" xfId="4" applyFont="1" applyFill="1" applyBorder="1" applyAlignment="1">
      <alignment horizontal="left" vertical="center"/>
    </xf>
    <xf numFmtId="0" fontId="9" fillId="3" borderId="0" xfId="4" applyFont="1" applyFill="1" applyAlignment="1">
      <alignment horizontal="left" vertical="top"/>
    </xf>
    <xf numFmtId="0" fontId="10" fillId="3" borderId="0" xfId="4" applyFont="1" applyFill="1" applyAlignment="1">
      <alignment horizontal="left" vertical="center"/>
    </xf>
    <xf numFmtId="0" fontId="4" fillId="3" borderId="2" xfId="4" applyFont="1" applyFill="1" applyBorder="1" applyAlignment="1">
      <alignment horizontal="left" vertical="center"/>
    </xf>
    <xf numFmtId="0" fontId="11" fillId="3" borderId="2" xfId="4" applyFont="1" applyFill="1" applyBorder="1" applyAlignment="1">
      <alignment horizontal="left" vertical="center" wrapText="1"/>
    </xf>
    <xf numFmtId="0" fontId="4" fillId="3" borderId="2" xfId="4" applyFont="1" applyFill="1" applyBorder="1" applyAlignment="1">
      <alignment horizontal="left" vertical="center" wrapText="1"/>
    </xf>
    <xf numFmtId="0" fontId="12" fillId="3" borderId="0" xfId="4" applyFont="1" applyFill="1" applyAlignment="1">
      <alignment horizontal="right" vertical="center"/>
    </xf>
    <xf numFmtId="14" fontId="4" fillId="3" borderId="2" xfId="4" applyNumberFormat="1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vertical="center"/>
    </xf>
    <xf numFmtId="0" fontId="8" fillId="5" borderId="2" xfId="4" applyFont="1" applyFill="1" applyBorder="1" applyAlignment="1">
      <alignment vertical="center"/>
    </xf>
    <xf numFmtId="0" fontId="33" fillId="5" borderId="3" xfId="4" applyFill="1" applyBorder="1" applyAlignment="1">
      <alignment horizontal="center" vertical="center"/>
    </xf>
    <xf numFmtId="16" fontId="33" fillId="5" borderId="4" xfId="4" applyNumberFormat="1" applyFill="1" applyBorder="1" applyAlignment="1">
      <alignment horizontal="center" vertical="center" textRotation="90"/>
    </xf>
    <xf numFmtId="0" fontId="33" fillId="5" borderId="5" xfId="4" applyFill="1" applyBorder="1" applyAlignment="1">
      <alignment horizontal="center" vertical="center" textRotation="90"/>
    </xf>
    <xf numFmtId="0" fontId="33" fillId="5" borderId="4" xfId="4" applyFill="1" applyBorder="1" applyAlignment="1">
      <alignment horizontal="center" vertical="center" textRotation="90"/>
    </xf>
    <xf numFmtId="49" fontId="33" fillId="5" borderId="4" xfId="4" applyNumberFormat="1" applyFill="1" applyBorder="1" applyAlignment="1">
      <alignment horizontal="center" vertical="center" textRotation="90"/>
    </xf>
    <xf numFmtId="49" fontId="33" fillId="5" borderId="5" xfId="4" applyNumberFormat="1" applyFill="1" applyBorder="1" applyAlignment="1">
      <alignment horizontal="center" vertical="center" textRotation="90"/>
    </xf>
    <xf numFmtId="49" fontId="33" fillId="5" borderId="3" xfId="4" applyNumberFormat="1" applyFill="1" applyBorder="1" applyAlignment="1">
      <alignment horizontal="center" vertical="center"/>
    </xf>
    <xf numFmtId="0" fontId="33" fillId="5" borderId="0" xfId="4" applyFill="1" applyAlignment="1">
      <alignment horizontal="center" vertical="center"/>
    </xf>
    <xf numFmtId="0" fontId="13" fillId="4" borderId="3" xfId="4" applyFont="1" applyFill="1" applyBorder="1" applyAlignment="1">
      <alignment horizontal="center" vertical="center"/>
    </xf>
    <xf numFmtId="0" fontId="33" fillId="4" borderId="3" xfId="4" applyFill="1" applyBorder="1" applyAlignment="1">
      <alignment horizontal="center" vertical="center"/>
    </xf>
    <xf numFmtId="0" fontId="10" fillId="5" borderId="0" xfId="4" applyFont="1" applyFill="1" applyAlignment="1">
      <alignment horizontal="left" vertical="top"/>
    </xf>
    <xf numFmtId="0" fontId="33" fillId="5" borderId="0" xfId="4" applyFill="1" applyAlignment="1">
      <alignment horizontal="left" vertical="center"/>
    </xf>
    <xf numFmtId="0" fontId="33" fillId="5" borderId="0" xfId="4" applyFill="1" applyAlignment="1">
      <alignment horizontal="left" vertical="top" wrapText="1"/>
    </xf>
    <xf numFmtId="0" fontId="33" fillId="5" borderId="6" xfId="4" applyFill="1" applyBorder="1" applyAlignment="1">
      <alignment horizontal="left" vertical="center" wrapText="1"/>
    </xf>
    <xf numFmtId="0" fontId="33" fillId="5" borderId="0" xfId="4" applyFill="1" applyAlignment="1">
      <alignment horizontal="left" vertical="center" wrapText="1"/>
    </xf>
    <xf numFmtId="0" fontId="8" fillId="5" borderId="0" xfId="4" applyFont="1" applyFill="1" applyAlignment="1">
      <alignment horizontal="left" vertical="top"/>
    </xf>
    <xf numFmtId="0" fontId="17" fillId="5" borderId="7" xfId="4" applyFont="1" applyFill="1" applyBorder="1" applyAlignment="1">
      <alignment horizontal="center" vertical="center"/>
    </xf>
    <xf numFmtId="0" fontId="17" fillId="5" borderId="8" xfId="4" applyFont="1" applyFill="1" applyBorder="1" applyAlignment="1">
      <alignment horizontal="center" vertical="center"/>
    </xf>
    <xf numFmtId="0" fontId="17" fillId="5" borderId="9" xfId="4" applyFont="1" applyFill="1" applyBorder="1" applyAlignment="1">
      <alignment horizontal="center" vertical="center"/>
    </xf>
    <xf numFmtId="0" fontId="17" fillId="5" borderId="13" xfId="4" applyFont="1" applyFill="1" applyBorder="1" applyAlignment="1">
      <alignment horizontal="center" vertical="center"/>
    </xf>
    <xf numFmtId="0" fontId="17" fillId="5" borderId="2" xfId="4" applyFont="1" applyFill="1" applyBorder="1" applyAlignment="1">
      <alignment horizontal="center" vertical="center"/>
    </xf>
    <xf numFmtId="0" fontId="17" fillId="5" borderId="14" xfId="4" applyFont="1" applyFill="1" applyBorder="1" applyAlignment="1">
      <alignment horizontal="center" vertical="center"/>
    </xf>
    <xf numFmtId="0" fontId="17" fillId="5" borderId="7" xfId="4" applyFont="1" applyFill="1" applyBorder="1" applyAlignment="1">
      <alignment horizontal="center" vertical="center" wrapText="1"/>
    </xf>
    <xf numFmtId="0" fontId="17" fillId="5" borderId="8" xfId="4" applyFont="1" applyFill="1" applyBorder="1" applyAlignment="1">
      <alignment horizontal="center" vertical="center" wrapText="1"/>
    </xf>
    <xf numFmtId="0" fontId="17" fillId="5" borderId="9" xfId="4" applyFont="1" applyFill="1" applyBorder="1" applyAlignment="1">
      <alignment horizontal="center" vertical="center" wrapText="1"/>
    </xf>
    <xf numFmtId="0" fontId="17" fillId="5" borderId="13" xfId="4" applyFont="1" applyFill="1" applyBorder="1" applyAlignment="1">
      <alignment horizontal="center" vertical="center" wrapText="1"/>
    </xf>
    <xf numFmtId="0" fontId="17" fillId="5" borderId="2" xfId="4" applyFont="1" applyFill="1" applyBorder="1" applyAlignment="1">
      <alignment horizontal="center" vertical="center" wrapText="1"/>
    </xf>
    <xf numFmtId="0" fontId="17" fillId="5" borderId="14" xfId="4" applyFont="1" applyFill="1" applyBorder="1" applyAlignment="1">
      <alignment horizontal="center" vertical="center" wrapText="1"/>
    </xf>
    <xf numFmtId="0" fontId="17" fillId="5" borderId="10" xfId="4" applyFont="1" applyFill="1" applyBorder="1" applyAlignment="1">
      <alignment horizontal="center" vertical="center"/>
    </xf>
    <xf numFmtId="0" fontId="17" fillId="5" borderId="11" xfId="4" applyFont="1" applyFill="1" applyBorder="1" applyAlignment="1">
      <alignment horizontal="center" vertical="center"/>
    </xf>
    <xf numFmtId="0" fontId="17" fillId="5" borderId="12" xfId="4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5" borderId="7" xfId="4" applyFont="1" applyFill="1" applyBorder="1" applyAlignment="1">
      <alignment horizontal="center" vertical="center" wrapText="1"/>
    </xf>
    <xf numFmtId="0" fontId="5" fillId="5" borderId="8" xfId="4" applyFont="1" applyFill="1" applyBorder="1" applyAlignment="1">
      <alignment horizontal="center" vertical="center" wrapText="1"/>
    </xf>
    <xf numFmtId="0" fontId="5" fillId="5" borderId="9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center" vertical="center" wrapText="1"/>
    </xf>
    <xf numFmtId="0" fontId="5" fillId="5" borderId="14" xfId="4" applyFont="1" applyFill="1" applyBorder="1" applyAlignment="1">
      <alignment horizontal="center" vertical="center" wrapText="1"/>
    </xf>
    <xf numFmtId="0" fontId="17" fillId="5" borderId="10" xfId="4" applyFont="1" applyFill="1" applyBorder="1" applyAlignment="1">
      <alignment horizontal="center" vertical="center" wrapText="1"/>
    </xf>
    <xf numFmtId="0" fontId="17" fillId="5" borderId="11" xfId="4" applyFont="1" applyFill="1" applyBorder="1" applyAlignment="1">
      <alignment horizontal="center" vertical="center" wrapText="1"/>
    </xf>
    <xf numFmtId="0" fontId="17" fillId="5" borderId="12" xfId="4" applyFont="1" applyFill="1" applyBorder="1" applyAlignment="1">
      <alignment horizontal="center" vertical="center" wrapText="1"/>
    </xf>
    <xf numFmtId="0" fontId="33" fillId="5" borderId="10" xfId="4" applyFill="1" applyBorder="1" applyAlignment="1">
      <alignment horizontal="center" vertical="center"/>
    </xf>
    <xf numFmtId="0" fontId="33" fillId="5" borderId="11" xfId="4" applyFill="1" applyBorder="1" applyAlignment="1">
      <alignment horizontal="center" vertical="center"/>
    </xf>
    <xf numFmtId="0" fontId="33" fillId="5" borderId="12" xfId="4" applyFill="1" applyBorder="1" applyAlignment="1">
      <alignment horizontal="center" vertical="center"/>
    </xf>
    <xf numFmtId="0" fontId="17" fillId="5" borderId="10" xfId="4" applyFont="1" applyFill="1" applyBorder="1" applyAlignment="1">
      <alignment horizontal="center"/>
    </xf>
    <xf numFmtId="0" fontId="17" fillId="5" borderId="11" xfId="4" applyFont="1" applyFill="1" applyBorder="1" applyAlignment="1">
      <alignment horizontal="center"/>
    </xf>
    <xf numFmtId="0" fontId="17" fillId="5" borderId="12" xfId="4" applyFont="1" applyFill="1" applyBorder="1" applyAlignment="1">
      <alignment horizontal="center"/>
    </xf>
    <xf numFmtId="0" fontId="33" fillId="5" borderId="10" xfId="4" applyFill="1" applyBorder="1" applyAlignment="1">
      <alignment horizontal="center"/>
    </xf>
    <xf numFmtId="0" fontId="33" fillId="5" borderId="11" xfId="4" applyFill="1" applyBorder="1" applyAlignment="1">
      <alignment horizontal="center"/>
    </xf>
    <xf numFmtId="0" fontId="33" fillId="5" borderId="12" xfId="4" applyFill="1" applyBorder="1" applyAlignment="1">
      <alignment horizontal="center"/>
    </xf>
    <xf numFmtId="0" fontId="17" fillId="5" borderId="10" xfId="4" applyFont="1" applyFill="1" applyBorder="1"/>
    <xf numFmtId="0" fontId="17" fillId="5" borderId="11" xfId="4" applyFont="1" applyFill="1" applyBorder="1"/>
    <xf numFmtId="0" fontId="17" fillId="5" borderId="12" xfId="4" applyFont="1" applyFill="1" applyBorder="1"/>
    <xf numFmtId="0" fontId="18" fillId="5" borderId="10" xfId="4" applyFont="1" applyFill="1" applyBorder="1" applyAlignment="1">
      <alignment horizontal="center"/>
    </xf>
    <xf numFmtId="0" fontId="18" fillId="5" borderId="11" xfId="4" applyFont="1" applyFill="1" applyBorder="1" applyAlignment="1">
      <alignment horizontal="center"/>
    </xf>
    <xf numFmtId="0" fontId="18" fillId="5" borderId="12" xfId="4" applyFont="1" applyFill="1" applyBorder="1" applyAlignment="1">
      <alignment horizontal="center"/>
    </xf>
    <xf numFmtId="0" fontId="13" fillId="5" borderId="10" xfId="4" applyFont="1" applyFill="1" applyBorder="1" applyAlignment="1">
      <alignment horizontal="center"/>
    </xf>
    <xf numFmtId="0" fontId="13" fillId="5" borderId="11" xfId="4" applyFont="1" applyFill="1" applyBorder="1" applyAlignment="1">
      <alignment horizontal="center"/>
    </xf>
    <xf numFmtId="0" fontId="13" fillId="5" borderId="12" xfId="4" applyFont="1" applyFill="1" applyBorder="1" applyAlignment="1">
      <alignment horizontal="center"/>
    </xf>
    <xf numFmtId="0" fontId="19" fillId="4" borderId="15" xfId="4" applyFont="1" applyFill="1" applyBorder="1" applyAlignment="1">
      <alignment horizontal="left" vertical="center" wrapText="1"/>
    </xf>
    <xf numFmtId="0" fontId="19" fillId="4" borderId="17" xfId="4" applyFont="1" applyFill="1" applyBorder="1" applyAlignment="1">
      <alignment horizontal="left" vertical="center" wrapText="1"/>
    </xf>
    <xf numFmtId="0" fontId="19" fillId="4" borderId="25" xfId="4" applyFont="1" applyFill="1" applyBorder="1" applyAlignment="1">
      <alignment horizontal="left" vertical="center" wrapText="1"/>
    </xf>
    <xf numFmtId="0" fontId="33" fillId="4" borderId="12" xfId="4" applyFill="1" applyBorder="1" applyAlignment="1">
      <alignment horizontal="center" vertical="center" wrapText="1"/>
    </xf>
    <xf numFmtId="0" fontId="33" fillId="4" borderId="3" xfId="4" applyFill="1" applyBorder="1" applyAlignment="1">
      <alignment horizontal="center" vertical="center" wrapText="1"/>
    </xf>
    <xf numFmtId="0" fontId="33" fillId="4" borderId="10" xfId="4" applyFill="1" applyBorder="1" applyAlignment="1">
      <alignment horizontal="center" vertical="center" wrapText="1"/>
    </xf>
    <xf numFmtId="0" fontId="33" fillId="4" borderId="16" xfId="4" applyFill="1" applyBorder="1" applyAlignment="1">
      <alignment horizontal="center" vertical="center" wrapText="1"/>
    </xf>
    <xf numFmtId="0" fontId="33" fillId="4" borderId="12" xfId="4" applyFill="1" applyBorder="1" applyAlignment="1">
      <alignment horizontal="center" vertical="center"/>
    </xf>
    <xf numFmtId="0" fontId="33" fillId="8" borderId="12" xfId="4" applyFill="1" applyBorder="1" applyAlignment="1">
      <alignment horizontal="center" vertical="center"/>
    </xf>
    <xf numFmtId="0" fontId="0" fillId="9" borderId="11" xfId="0" applyFill="1" applyBorder="1"/>
    <xf numFmtId="0" fontId="0" fillId="9" borderId="18" xfId="0" applyFill="1" applyBorder="1"/>
    <xf numFmtId="0" fontId="33" fillId="4" borderId="19" xfId="4" applyFill="1" applyBorder="1" applyAlignment="1">
      <alignment horizontal="center" vertical="center"/>
    </xf>
    <xf numFmtId="0" fontId="33" fillId="4" borderId="16" xfId="4" applyFill="1" applyBorder="1" applyAlignment="1">
      <alignment horizontal="center" vertical="center"/>
    </xf>
    <xf numFmtId="0" fontId="33" fillId="8" borderId="3" xfId="4" applyFill="1" applyBorder="1" applyAlignment="1">
      <alignment horizontal="center" vertical="center"/>
    </xf>
    <xf numFmtId="0" fontId="33" fillId="8" borderId="16" xfId="4" applyFill="1" applyBorder="1" applyAlignment="1">
      <alignment horizontal="center" vertical="center"/>
    </xf>
    <xf numFmtId="0" fontId="33" fillId="4" borderId="20" xfId="4" applyFill="1" applyBorder="1" applyAlignment="1">
      <alignment horizontal="center" vertical="center" wrapText="1"/>
    </xf>
    <xf numFmtId="0" fontId="33" fillId="4" borderId="22" xfId="4" applyFill="1" applyBorder="1" applyAlignment="1">
      <alignment horizontal="center" vertical="center" wrapText="1"/>
    </xf>
    <xf numFmtId="0" fontId="33" fillId="4" borderId="26" xfId="4" applyFill="1" applyBorder="1" applyAlignment="1">
      <alignment horizontal="center" vertical="center" wrapText="1"/>
    </xf>
    <xf numFmtId="0" fontId="33" fillId="4" borderId="12" xfId="4" applyFill="1" applyBorder="1" applyAlignment="1">
      <alignment horizontal="center" vertical="center" textRotation="90" wrapText="1"/>
    </xf>
    <xf numFmtId="0" fontId="33" fillId="4" borderId="3" xfId="4" applyFill="1" applyBorder="1" applyAlignment="1">
      <alignment horizontal="center" vertical="center" textRotation="90" wrapText="1"/>
    </xf>
    <xf numFmtId="0" fontId="33" fillId="4" borderId="4" xfId="4" applyFill="1" applyBorder="1" applyAlignment="1">
      <alignment horizontal="center" vertical="center" textRotation="90" wrapText="1"/>
    </xf>
    <xf numFmtId="0" fontId="33" fillId="4" borderId="23" xfId="4" applyFill="1" applyBorder="1" applyAlignment="1">
      <alignment horizontal="center" vertical="center" textRotation="90" wrapText="1"/>
    </xf>
    <xf numFmtId="0" fontId="33" fillId="4" borderId="5" xfId="4" applyFill="1" applyBorder="1" applyAlignment="1">
      <alignment horizontal="center" vertical="center" textRotation="90" wrapText="1"/>
    </xf>
    <xf numFmtId="0" fontId="33" fillId="4" borderId="21" xfId="4" applyFill="1" applyBorder="1" applyAlignment="1">
      <alignment horizontal="center" vertical="center" wrapText="1"/>
    </xf>
    <xf numFmtId="0" fontId="33" fillId="8" borderId="21" xfId="4" applyFill="1" applyBorder="1" applyAlignment="1">
      <alignment horizontal="center" vertical="center"/>
    </xf>
    <xf numFmtId="0" fontId="33" fillId="2" borderId="4" xfId="4" applyFill="1" applyBorder="1" applyAlignment="1">
      <alignment horizontal="center" vertical="center" textRotation="90"/>
    </xf>
    <xf numFmtId="0" fontId="33" fillId="2" borderId="23" xfId="4" applyFill="1" applyBorder="1" applyAlignment="1">
      <alignment horizontal="center" vertical="center" textRotation="90" wrapText="1"/>
    </xf>
    <xf numFmtId="0" fontId="33" fillId="2" borderId="5" xfId="4" applyFill="1" applyBorder="1" applyAlignment="1">
      <alignment horizontal="center" vertical="center" textRotation="90" wrapText="1"/>
    </xf>
    <xf numFmtId="0" fontId="33" fillId="4" borderId="10" xfId="4" applyFill="1" applyBorder="1" applyAlignment="1">
      <alignment horizontal="center" vertical="center"/>
    </xf>
    <xf numFmtId="0" fontId="33" fillId="4" borderId="21" xfId="4" applyFill="1" applyBorder="1" applyAlignment="1">
      <alignment horizontal="center" vertical="center"/>
    </xf>
    <xf numFmtId="0" fontId="33" fillId="4" borderId="7" xfId="4" applyFill="1" applyBorder="1" applyAlignment="1">
      <alignment horizontal="center" vertical="center" textRotation="90" wrapText="1"/>
    </xf>
    <xf numFmtId="0" fontId="33" fillId="4" borderId="13" xfId="4" applyFill="1" applyBorder="1" applyAlignment="1">
      <alignment horizontal="center" vertical="center" textRotation="90" wrapText="1"/>
    </xf>
    <xf numFmtId="0" fontId="33" fillId="4" borderId="15" xfId="4" applyFill="1" applyBorder="1" applyAlignment="1">
      <alignment horizontal="center" vertical="center" textRotation="90" wrapText="1"/>
    </xf>
    <xf numFmtId="0" fontId="33" fillId="4" borderId="25" xfId="4" applyFill="1" applyBorder="1" applyAlignment="1">
      <alignment horizontal="center" vertical="center" textRotation="90" wrapText="1"/>
    </xf>
    <xf numFmtId="0" fontId="33" fillId="8" borderId="4" xfId="4" applyFill="1" applyBorder="1" applyAlignment="1">
      <alignment horizontal="center" vertical="center" textRotation="90" wrapText="1"/>
    </xf>
    <xf numFmtId="0" fontId="33" fillId="8" borderId="5" xfId="4" applyFill="1" applyBorder="1" applyAlignment="1">
      <alignment horizontal="center" vertical="center" textRotation="90" wrapText="1"/>
    </xf>
    <xf numFmtId="0" fontId="33" fillId="8" borderId="24" xfId="4" applyFill="1" applyBorder="1" applyAlignment="1">
      <alignment horizontal="center" vertical="center" textRotation="90" wrapText="1"/>
    </xf>
    <xf numFmtId="0" fontId="33" fillId="8" borderId="27" xfId="4" applyFill="1" applyBorder="1" applyAlignment="1">
      <alignment horizontal="center" vertical="center" textRotation="90" wrapText="1"/>
    </xf>
    <xf numFmtId="0" fontId="33" fillId="8" borderId="4" xfId="4" applyFill="1" applyBorder="1" applyAlignment="1">
      <alignment horizontal="center" vertical="center"/>
    </xf>
    <xf numFmtId="0" fontId="33" fillId="8" borderId="5" xfId="4" applyFill="1" applyBorder="1" applyAlignment="1">
      <alignment horizontal="center" vertical="center"/>
    </xf>
    <xf numFmtId="0" fontId="33" fillId="8" borderId="15" xfId="4" applyFill="1" applyBorder="1" applyAlignment="1">
      <alignment horizontal="center" vertical="center" textRotation="90" wrapText="1"/>
    </xf>
    <xf numFmtId="0" fontId="33" fillId="8" borderId="25" xfId="4" applyFill="1" applyBorder="1" applyAlignment="1">
      <alignment horizontal="center" vertical="center" textRotation="90" wrapText="1"/>
    </xf>
    <xf numFmtId="0" fontId="33" fillId="4" borderId="31" xfId="4" applyFill="1" applyBorder="1" applyAlignment="1">
      <alignment horizontal="center" vertical="center"/>
    </xf>
    <xf numFmtId="0" fontId="33" fillId="4" borderId="56" xfId="4" applyFill="1" applyBorder="1" applyAlignment="1">
      <alignment horizontal="center" vertical="center" wrapText="1"/>
    </xf>
    <xf numFmtId="0" fontId="33" fillId="4" borderId="23" xfId="4" applyFill="1" applyBorder="1" applyAlignment="1">
      <alignment horizontal="center" vertical="center" wrapText="1"/>
    </xf>
    <xf numFmtId="0" fontId="33" fillId="4" borderId="6" xfId="4" applyFill="1" applyBorder="1" applyAlignment="1">
      <alignment horizontal="center" vertical="center" wrapText="1"/>
    </xf>
    <xf numFmtId="0" fontId="33" fillId="4" borderId="4" xfId="4" applyFill="1" applyBorder="1" applyAlignment="1">
      <alignment horizontal="center" vertical="center" wrapText="1"/>
    </xf>
    <xf numFmtId="0" fontId="26" fillId="4" borderId="115" xfId="4" applyFont="1" applyFill="1" applyBorder="1" applyAlignment="1">
      <alignment horizontal="center" vertical="center" textRotation="255" wrapText="1"/>
    </xf>
    <xf numFmtId="0" fontId="26" fillId="4" borderId="123" xfId="4" applyFont="1" applyFill="1" applyBorder="1" applyAlignment="1">
      <alignment horizontal="center" vertical="center" textRotation="255" wrapText="1"/>
    </xf>
    <xf numFmtId="0" fontId="26" fillId="4" borderId="134" xfId="4" applyFont="1" applyFill="1" applyBorder="1" applyAlignment="1">
      <alignment horizontal="center" vertical="center" textRotation="255" wrapText="1"/>
    </xf>
    <xf numFmtId="0" fontId="21" fillId="4" borderId="116" xfId="4" applyFont="1" applyFill="1" applyBorder="1" applyAlignment="1">
      <alignment horizontal="center" vertical="center"/>
    </xf>
    <xf numFmtId="0" fontId="21" fillId="4" borderId="117" xfId="4" applyFont="1" applyFill="1" applyBorder="1" applyAlignment="1">
      <alignment horizontal="center" vertical="center"/>
    </xf>
    <xf numFmtId="0" fontId="21" fillId="4" borderId="124" xfId="4" applyFont="1" applyFill="1" applyBorder="1" applyAlignment="1">
      <alignment horizontal="center" vertical="center"/>
    </xf>
    <xf numFmtId="0" fontId="21" fillId="4" borderId="125" xfId="4" applyFont="1" applyFill="1" applyBorder="1" applyAlignment="1">
      <alignment horizontal="center" vertical="center"/>
    </xf>
    <xf numFmtId="0" fontId="21" fillId="4" borderId="45" xfId="4" applyFont="1" applyFill="1" applyBorder="1" applyAlignment="1">
      <alignment horizontal="center" vertical="center"/>
    </xf>
    <xf numFmtId="0" fontId="21" fillId="4" borderId="128" xfId="4" applyFont="1" applyFill="1" applyBorder="1" applyAlignment="1">
      <alignment horizontal="center" vertical="center"/>
    </xf>
    <xf numFmtId="0" fontId="21" fillId="4" borderId="84" xfId="4" applyFont="1" applyFill="1" applyBorder="1" applyAlignment="1">
      <alignment horizontal="center" vertical="center"/>
    </xf>
    <xf numFmtId="0" fontId="21" fillId="4" borderId="135" xfId="4" applyFont="1" applyFill="1" applyBorder="1" applyAlignment="1">
      <alignment horizontal="center" vertical="center"/>
    </xf>
    <xf numFmtId="0" fontId="21" fillId="4" borderId="121" xfId="4" applyFont="1" applyFill="1" applyBorder="1" applyAlignment="1">
      <alignment horizontal="left" vertical="center" wrapText="1"/>
    </xf>
    <xf numFmtId="0" fontId="21" fillId="4" borderId="116" xfId="4" applyFont="1" applyFill="1" applyBorder="1" applyAlignment="1">
      <alignment horizontal="left" vertical="center" wrapText="1"/>
    </xf>
    <xf numFmtId="0" fontId="21" fillId="4" borderId="140" xfId="4" applyFont="1" applyFill="1" applyBorder="1" applyAlignment="1">
      <alignment horizontal="left" vertical="center" wrapText="1"/>
    </xf>
    <xf numFmtId="0" fontId="21" fillId="4" borderId="3" xfId="4" applyFont="1" applyFill="1" applyBorder="1" applyAlignment="1">
      <alignment horizontal="center" vertical="center" wrapText="1"/>
    </xf>
    <xf numFmtId="0" fontId="21" fillId="5" borderId="3" xfId="4" applyFont="1" applyFill="1" applyBorder="1" applyAlignment="1">
      <alignment horizontal="left" vertical="center" wrapText="1"/>
    </xf>
    <xf numFmtId="0" fontId="21" fillId="5" borderId="10" xfId="4" applyFont="1" applyFill="1" applyBorder="1" applyAlignment="1">
      <alignment horizontal="left" vertical="center" wrapText="1"/>
    </xf>
    <xf numFmtId="0" fontId="21" fillId="5" borderId="21" xfId="4" applyFont="1" applyFill="1" applyBorder="1" applyAlignment="1">
      <alignment horizontal="left" vertical="center" wrapText="1"/>
    </xf>
    <xf numFmtId="0" fontId="20" fillId="4" borderId="12" xfId="4" applyFont="1" applyFill="1" applyBorder="1" applyAlignment="1">
      <alignment horizontal="center" vertical="center"/>
    </xf>
    <xf numFmtId="0" fontId="20" fillId="4" borderId="3" xfId="4" applyFont="1" applyFill="1" applyBorder="1" applyAlignment="1">
      <alignment horizontal="center" vertical="center"/>
    </xf>
    <xf numFmtId="0" fontId="13" fillId="4" borderId="2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21" fillId="5" borderId="4" xfId="4" applyFont="1" applyFill="1" applyBorder="1" applyAlignment="1">
      <alignment horizontal="left" vertical="center" wrapText="1"/>
    </xf>
    <xf numFmtId="0" fontId="21" fillId="5" borderId="7" xfId="4" applyFont="1" applyFill="1" applyBorder="1" applyAlignment="1">
      <alignment horizontal="left" vertical="center" wrapText="1"/>
    </xf>
    <xf numFmtId="0" fontId="21" fillId="5" borderId="24" xfId="4" applyFont="1" applyFill="1" applyBorder="1" applyAlignment="1">
      <alignment horizontal="left" vertical="center" wrapText="1"/>
    </xf>
    <xf numFmtId="0" fontId="20" fillId="4" borderId="9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13" fillId="4" borderId="4" xfId="4" applyFont="1" applyFill="1" applyBorder="1" applyAlignment="1">
      <alignment horizontal="center" vertical="center"/>
    </xf>
    <xf numFmtId="0" fontId="13" fillId="4" borderId="24" xfId="4" applyFont="1" applyFill="1" applyBorder="1" applyAlignment="1">
      <alignment horizontal="center" vertical="center"/>
    </xf>
    <xf numFmtId="0" fontId="13" fillId="4" borderId="9" xfId="4" applyFont="1" applyFill="1" applyBorder="1" applyAlignment="1">
      <alignment horizontal="center" vertical="center"/>
    </xf>
    <xf numFmtId="0" fontId="33" fillId="5" borderId="8" xfId="4" applyFill="1" applyBorder="1"/>
    <xf numFmtId="0" fontId="33" fillId="5" borderId="0" xfId="4" applyFill="1" applyAlignment="1">
      <alignment vertical="top"/>
    </xf>
    <xf numFmtId="0" fontId="30" fillId="3" borderId="3" xfId="3" applyFont="1" applyFill="1" applyBorder="1" applyAlignment="1">
      <alignment horizontal="center" vertical="center"/>
    </xf>
    <xf numFmtId="0" fontId="30" fillId="3" borderId="5" xfId="3" applyFont="1" applyFill="1" applyBorder="1" applyAlignment="1">
      <alignment horizontal="left" vertical="center" wrapText="1"/>
    </xf>
    <xf numFmtId="0" fontId="30" fillId="3" borderId="3" xfId="3" applyFont="1" applyFill="1" applyBorder="1" applyAlignment="1">
      <alignment horizontal="left" vertical="center" wrapText="1"/>
    </xf>
    <xf numFmtId="0" fontId="30" fillId="3" borderId="10" xfId="3" applyFont="1" applyFill="1" applyBorder="1" applyAlignment="1">
      <alignment horizontal="left" vertical="center" wrapText="1"/>
    </xf>
    <xf numFmtId="0" fontId="30" fillId="3" borderId="12" xfId="3" applyFont="1" applyFill="1" applyBorder="1" applyAlignment="1">
      <alignment horizontal="left" vertical="center" wrapText="1"/>
    </xf>
    <xf numFmtId="0" fontId="30" fillId="13" borderId="10" xfId="3" applyFont="1" applyFill="1" applyBorder="1" applyAlignment="1">
      <alignment horizontal="left" vertical="top"/>
    </xf>
    <xf numFmtId="0" fontId="30" fillId="13" borderId="12" xfId="3" applyFont="1" applyFill="1" applyBorder="1" applyAlignment="1">
      <alignment horizontal="left" vertical="top"/>
    </xf>
    <xf numFmtId="0" fontId="30" fillId="5" borderId="10" xfId="3" applyFont="1" applyFill="1" applyBorder="1" applyAlignment="1">
      <alignment horizontal="left" vertical="center"/>
    </xf>
    <xf numFmtId="0" fontId="30" fillId="5" borderId="12" xfId="3" applyFont="1" applyFill="1" applyBorder="1" applyAlignment="1">
      <alignment horizontal="left" vertical="center"/>
    </xf>
    <xf numFmtId="0" fontId="30" fillId="4" borderId="0" xfId="3" applyFont="1" applyFill="1" applyAlignment="1">
      <alignment horizontal="left" vertical="center" wrapText="1"/>
    </xf>
    <xf numFmtId="0" fontId="31" fillId="4" borderId="127" xfId="5" applyFont="1" applyFill="1" applyBorder="1" applyAlignment="1">
      <alignment horizontal="center" vertical="center"/>
    </xf>
    <xf numFmtId="0" fontId="31" fillId="4" borderId="148" xfId="5" applyFont="1" applyFill="1" applyBorder="1" applyAlignment="1">
      <alignment horizontal="center" vertical="center"/>
    </xf>
    <xf numFmtId="0" fontId="31" fillId="4" borderId="12" xfId="5" applyFont="1" applyFill="1" applyBorder="1" applyAlignment="1">
      <alignment horizontal="center" vertical="center" wrapText="1"/>
    </xf>
    <xf numFmtId="0" fontId="31" fillId="4" borderId="8" xfId="5" applyFont="1" applyFill="1" applyBorder="1" applyAlignment="1">
      <alignment horizontal="center" vertical="center" wrapText="1"/>
    </xf>
    <xf numFmtId="0" fontId="31" fillId="5" borderId="142" xfId="5" applyFont="1" applyFill="1" applyBorder="1" applyAlignment="1">
      <alignment horizontal="center" vertical="center"/>
    </xf>
    <xf numFmtId="0" fontId="31" fillId="5" borderId="31" xfId="5" applyFont="1" applyFill="1" applyBorder="1" applyAlignment="1">
      <alignment horizontal="center" vertical="center"/>
    </xf>
    <xf numFmtId="0" fontId="31" fillId="5" borderId="143" xfId="5" applyFont="1" applyFill="1" applyBorder="1" applyAlignment="1">
      <alignment horizontal="center" vertical="center"/>
    </xf>
    <xf numFmtId="0" fontId="31" fillId="5" borderId="144" xfId="5" applyFont="1" applyFill="1" applyBorder="1" applyAlignment="1">
      <alignment horizontal="center" vertical="center"/>
    </xf>
    <xf numFmtId="0" fontId="31" fillId="5" borderId="145" xfId="5" applyFont="1" applyFill="1" applyBorder="1" applyAlignment="1">
      <alignment horizontal="center" vertical="center"/>
    </xf>
    <xf numFmtId="0" fontId="31" fillId="5" borderId="146" xfId="5" applyFont="1" applyFill="1" applyBorder="1" applyAlignment="1">
      <alignment horizontal="center" vertical="center"/>
    </xf>
    <xf numFmtId="0" fontId="31" fillId="5" borderId="147" xfId="5" applyFont="1" applyFill="1" applyBorder="1" applyAlignment="1">
      <alignment horizontal="center" vertical="center"/>
    </xf>
  </cellXfs>
  <cellStyles count="8">
    <cellStyle name="Денежный" xfId="1" builtinId="4"/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Стиль 1" xfId="6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5"/>
  <sheetViews>
    <sheetView showGridLines="0" workbookViewId="0">
      <selection activeCell="AK38" sqref="AK38"/>
    </sheetView>
  </sheetViews>
  <sheetFormatPr defaultColWidth="14.6640625" defaultRowHeight="13.5" customHeight="1"/>
  <cols>
    <col min="1" max="1" width="6.5" style="1" bestFit="1" customWidth="1"/>
    <col min="2" max="2" width="2.33203125" style="1" bestFit="1" customWidth="1"/>
    <col min="3" max="3" width="3.83203125" style="1" bestFit="1" customWidth="1"/>
    <col min="4" max="50" width="3.33203125" style="1" bestFit="1" customWidth="1"/>
    <col min="51" max="51" width="4.33203125" style="1" bestFit="1" customWidth="1"/>
    <col min="52" max="52" width="3.83203125" style="1" bestFit="1" customWidth="1"/>
    <col min="53" max="53" width="3.5" style="1" bestFit="1" customWidth="1"/>
    <col min="54" max="54" width="3" style="1" bestFit="1" customWidth="1"/>
    <col min="55" max="55" width="14.6640625" style="1" bestFit="1"/>
    <col min="56" max="16384" width="14.6640625" style="1"/>
  </cols>
  <sheetData>
    <row r="1" spans="1:55" ht="25.5" customHeight="1">
      <c r="A1" s="545"/>
      <c r="B1" s="54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 t="s">
        <v>0</v>
      </c>
      <c r="AV1" s="546"/>
      <c r="AW1" s="546"/>
      <c r="AX1" s="546"/>
      <c r="AY1" s="546"/>
      <c r="AZ1" s="546"/>
      <c r="BA1" s="546"/>
      <c r="BB1" s="546"/>
      <c r="BC1" s="546"/>
    </row>
    <row r="2" spans="1:55" ht="21" customHeight="1">
      <c r="A2" s="547"/>
      <c r="B2" s="54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 t="s">
        <v>1</v>
      </c>
      <c r="AV2" s="548"/>
      <c r="AW2" s="548"/>
      <c r="AX2" s="548"/>
      <c r="AY2" s="548"/>
      <c r="AZ2" s="548"/>
      <c r="BA2" s="548"/>
      <c r="BB2" s="548"/>
      <c r="BC2" s="548"/>
    </row>
    <row r="3" spans="1:55" ht="15" customHeight="1">
      <c r="A3" s="547"/>
      <c r="B3" s="54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3"/>
      <c r="AU3" s="548" t="s">
        <v>2</v>
      </c>
      <c r="AV3" s="548"/>
      <c r="AW3" s="548"/>
      <c r="AX3" s="548"/>
      <c r="AY3" s="548"/>
      <c r="AZ3" s="548"/>
      <c r="BA3" s="548"/>
      <c r="BB3" s="548"/>
      <c r="BC3" s="548"/>
    </row>
    <row r="4" spans="1:55" ht="17.25" customHeight="1">
      <c r="A4" s="547"/>
      <c r="B4" s="54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548"/>
      <c r="AJ4" s="548"/>
      <c r="AK4" s="548"/>
      <c r="AL4" s="548"/>
      <c r="AM4" s="548"/>
      <c r="AN4" s="548"/>
      <c r="AO4" s="548"/>
      <c r="AP4" s="548"/>
      <c r="AQ4" s="548"/>
      <c r="AR4" s="548"/>
      <c r="AS4" s="548"/>
      <c r="AT4" s="548"/>
      <c r="AU4" s="548" t="s">
        <v>3</v>
      </c>
      <c r="AV4" s="548"/>
      <c r="AW4" s="548"/>
      <c r="AX4" s="548"/>
      <c r="AY4" s="548"/>
      <c r="AZ4" s="548"/>
      <c r="BA4" s="548"/>
      <c r="BB4" s="548"/>
      <c r="BC4" s="548"/>
    </row>
    <row r="5" spans="1:55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4"/>
      <c r="AX5" s="4"/>
    </row>
    <row r="6" spans="1:55" ht="15" customHeight="1">
      <c r="A6" s="547"/>
      <c r="B6" s="547"/>
      <c r="C6" s="2"/>
      <c r="D6" s="2"/>
      <c r="E6" s="549" t="s">
        <v>4</v>
      </c>
      <c r="F6" s="549"/>
      <c r="G6" s="549"/>
      <c r="H6" s="549"/>
      <c r="I6" s="549"/>
      <c r="J6" s="549"/>
      <c r="K6" s="549"/>
      <c r="L6" s="549"/>
      <c r="M6" s="549"/>
      <c r="N6" s="549"/>
      <c r="O6" s="549"/>
      <c r="P6" s="549"/>
      <c r="Q6" s="549"/>
      <c r="R6" s="549"/>
      <c r="S6" s="549"/>
      <c r="T6" s="549"/>
      <c r="U6" s="549"/>
      <c r="V6" s="549"/>
      <c r="W6" s="549"/>
      <c r="X6" s="549"/>
      <c r="Y6" s="549"/>
      <c r="Z6" s="549"/>
      <c r="AA6" s="549"/>
      <c r="AB6" s="549"/>
      <c r="AC6" s="549"/>
      <c r="AD6" s="549"/>
      <c r="AE6" s="549"/>
      <c r="AF6" s="549"/>
      <c r="AG6" s="549"/>
      <c r="AH6" s="549"/>
      <c r="AI6" s="549"/>
      <c r="AJ6" s="549"/>
      <c r="AK6" s="549"/>
      <c r="AL6" s="549"/>
      <c r="AM6" s="549"/>
      <c r="AN6" s="549"/>
      <c r="AO6" s="549"/>
      <c r="AP6" s="549"/>
      <c r="AQ6" s="549"/>
      <c r="AR6" s="549"/>
      <c r="AS6" s="549"/>
      <c r="AT6" s="549"/>
      <c r="AU6" s="549"/>
      <c r="AV6" s="549"/>
      <c r="AW6" s="549"/>
      <c r="AX6" s="549"/>
    </row>
    <row r="7" spans="1:55" ht="15" customHeight="1">
      <c r="A7" s="547"/>
      <c r="B7" s="547"/>
      <c r="C7" s="2"/>
      <c r="D7" s="2"/>
      <c r="E7" s="549"/>
      <c r="F7" s="549"/>
      <c r="G7" s="549"/>
      <c r="H7" s="549"/>
      <c r="I7" s="549"/>
      <c r="J7" s="549"/>
      <c r="K7" s="549"/>
      <c r="L7" s="549"/>
      <c r="M7" s="549"/>
      <c r="N7" s="549"/>
      <c r="O7" s="549"/>
      <c r="P7" s="549"/>
      <c r="Q7" s="549"/>
      <c r="R7" s="549"/>
      <c r="S7" s="549"/>
      <c r="T7" s="549"/>
      <c r="U7" s="549"/>
      <c r="V7" s="549"/>
      <c r="W7" s="549"/>
      <c r="X7" s="549"/>
      <c r="Y7" s="549"/>
      <c r="Z7" s="549"/>
      <c r="AA7" s="549"/>
      <c r="AB7" s="549"/>
      <c r="AC7" s="549"/>
      <c r="AD7" s="549"/>
      <c r="AE7" s="549"/>
      <c r="AF7" s="549"/>
      <c r="AG7" s="549"/>
      <c r="AH7" s="549"/>
      <c r="AI7" s="549"/>
      <c r="AJ7" s="549"/>
      <c r="AK7" s="549"/>
      <c r="AL7" s="549"/>
      <c r="AM7" s="549"/>
      <c r="AN7" s="549"/>
      <c r="AO7" s="549"/>
      <c r="AP7" s="549"/>
      <c r="AQ7" s="549"/>
      <c r="AR7" s="549"/>
      <c r="AS7" s="549"/>
      <c r="AT7" s="549"/>
      <c r="AU7" s="549"/>
      <c r="AV7" s="549"/>
      <c r="AW7" s="549"/>
      <c r="AX7" s="549"/>
    </row>
    <row r="8" spans="1:55" ht="11.25" customHeight="1">
      <c r="A8" s="547"/>
      <c r="B8" s="547"/>
      <c r="C8" s="2"/>
      <c r="D8" s="2"/>
      <c r="E8" s="550" t="s">
        <v>5</v>
      </c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0"/>
      <c r="AL8" s="550"/>
      <c r="AM8" s="550"/>
      <c r="AN8" s="550"/>
      <c r="AO8" s="550"/>
      <c r="AP8" s="550"/>
      <c r="AQ8" s="550"/>
      <c r="AR8" s="550"/>
      <c r="AS8" s="550"/>
      <c r="AT8" s="550"/>
      <c r="AU8" s="550"/>
      <c r="AV8" s="550"/>
      <c r="AW8" s="550"/>
      <c r="AX8" s="550"/>
    </row>
    <row r="9" spans="1:55" ht="11.25" customHeight="1">
      <c r="A9" s="547"/>
      <c r="B9" s="547"/>
      <c r="C9" s="2"/>
      <c r="D9" s="2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  <c r="AN9" s="550"/>
      <c r="AO9" s="550"/>
      <c r="AP9" s="550"/>
      <c r="AQ9" s="550"/>
      <c r="AR9" s="550"/>
      <c r="AS9" s="550"/>
      <c r="AT9" s="550"/>
      <c r="AU9" s="550"/>
      <c r="AV9" s="550"/>
      <c r="AW9" s="550"/>
      <c r="AX9" s="550"/>
    </row>
    <row r="10" spans="1:55" ht="12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4"/>
      <c r="AR10" s="4"/>
      <c r="AS10" s="2"/>
      <c r="AT10" s="4"/>
      <c r="AU10" s="4"/>
      <c r="AV10" s="2"/>
      <c r="AW10" s="4"/>
      <c r="AX10" s="4"/>
    </row>
    <row r="11" spans="1:55" ht="12" customHeight="1">
      <c r="A11" s="551"/>
      <c r="B11" s="5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4"/>
      <c r="AR11" s="4"/>
      <c r="AS11" s="2"/>
      <c r="AT11" s="4"/>
      <c r="AU11" s="4"/>
      <c r="AV11" s="2"/>
      <c r="AW11" s="4"/>
      <c r="AX11" s="4"/>
    </row>
    <row r="12" spans="1:55" ht="12" customHeight="1">
      <c r="A12" s="547"/>
      <c r="B12" s="547"/>
      <c r="C12" s="2"/>
      <c r="D12" s="2"/>
      <c r="E12" s="552" t="s">
        <v>6</v>
      </c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3"/>
      <c r="AJ12" s="553"/>
      <c r="AK12" s="553"/>
      <c r="AL12" s="553"/>
      <c r="AM12" s="553"/>
      <c r="AN12" s="553"/>
      <c r="AO12" s="553"/>
      <c r="AP12" s="553"/>
      <c r="AQ12" s="553"/>
      <c r="AR12" s="553"/>
      <c r="AS12" s="553"/>
      <c r="AT12" s="553"/>
      <c r="AU12" s="553"/>
      <c r="AV12" s="553"/>
      <c r="AW12" s="553"/>
      <c r="AX12" s="553"/>
    </row>
    <row r="13" spans="1:55" ht="12" customHeight="1">
      <c r="A13" s="2"/>
      <c r="B13" s="2"/>
      <c r="C13" s="2"/>
      <c r="D13" s="2"/>
      <c r="E13" s="553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  <c r="AJ13" s="554"/>
      <c r="AK13" s="554"/>
      <c r="AL13" s="554"/>
      <c r="AM13" s="554"/>
      <c r="AN13" s="554"/>
      <c r="AO13" s="554"/>
      <c r="AP13" s="554"/>
      <c r="AQ13" s="554"/>
      <c r="AR13" s="554"/>
      <c r="AS13" s="554"/>
      <c r="AT13" s="554"/>
      <c r="AU13" s="554"/>
      <c r="AV13" s="554"/>
      <c r="AW13" s="554"/>
      <c r="AX13" s="554"/>
    </row>
    <row r="14" spans="1:55" ht="12" customHeight="1">
      <c r="A14" s="2"/>
      <c r="B14" s="2"/>
      <c r="C14" s="2"/>
      <c r="D14" s="2"/>
      <c r="E14" s="553"/>
      <c r="F14" s="554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4"/>
      <c r="AV14" s="554"/>
      <c r="AW14" s="554"/>
      <c r="AX14" s="554"/>
    </row>
    <row r="15" spans="1:55" ht="15.75" customHeight="1">
      <c r="A15" s="2"/>
      <c r="B15" s="2"/>
      <c r="C15" s="2"/>
      <c r="D15" s="2"/>
      <c r="E15" s="553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3"/>
      <c r="AD15" s="553"/>
      <c r="AE15" s="553"/>
      <c r="AF15" s="553"/>
      <c r="AG15" s="553"/>
      <c r="AH15" s="553"/>
      <c r="AI15" s="553"/>
      <c r="AJ15" s="553"/>
      <c r="AK15" s="553"/>
      <c r="AL15" s="553"/>
      <c r="AM15" s="553"/>
      <c r="AN15" s="553"/>
      <c r="AO15" s="553"/>
      <c r="AP15" s="553"/>
      <c r="AQ15" s="553"/>
      <c r="AR15" s="553"/>
      <c r="AS15" s="553"/>
      <c r="AT15" s="553"/>
      <c r="AU15" s="553"/>
      <c r="AV15" s="553"/>
      <c r="AW15" s="553"/>
      <c r="AX15" s="553"/>
    </row>
    <row r="16" spans="1:55" ht="13.5" customHeight="1">
      <c r="A16" s="2"/>
      <c r="B16" s="2"/>
      <c r="C16" s="2"/>
      <c r="D16" s="2"/>
      <c r="E16" s="555" t="s">
        <v>7</v>
      </c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555"/>
      <c r="AH16" s="555"/>
      <c r="AI16" s="555"/>
      <c r="AJ16" s="555"/>
      <c r="AK16" s="555"/>
      <c r="AL16" s="555"/>
      <c r="AM16" s="555"/>
      <c r="AN16" s="555"/>
      <c r="AO16" s="555"/>
      <c r="AP16" s="555"/>
      <c r="AQ16" s="555"/>
      <c r="AR16" s="555"/>
      <c r="AS16" s="555"/>
      <c r="AT16" s="555"/>
      <c r="AU16" s="555"/>
      <c r="AV16" s="555"/>
      <c r="AW16" s="555"/>
      <c r="AX16" s="555"/>
    </row>
    <row r="17" spans="1:50" ht="13.5" customHeight="1">
      <c r="A17" s="2"/>
      <c r="B17" s="2"/>
      <c r="C17" s="2"/>
      <c r="D17" s="2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5"/>
      <c r="AA17" s="555"/>
      <c r="AB17" s="555"/>
      <c r="AC17" s="555"/>
      <c r="AD17" s="555"/>
      <c r="AE17" s="555"/>
      <c r="AF17" s="555"/>
      <c r="AG17" s="555"/>
      <c r="AH17" s="555"/>
      <c r="AI17" s="555"/>
      <c r="AJ17" s="555"/>
      <c r="AK17" s="555"/>
      <c r="AL17" s="555"/>
      <c r="AM17" s="555"/>
      <c r="AN17" s="555"/>
      <c r="AO17" s="555"/>
      <c r="AP17" s="555"/>
      <c r="AQ17" s="555"/>
      <c r="AR17" s="555"/>
      <c r="AS17" s="555"/>
      <c r="AT17" s="555"/>
      <c r="AU17" s="555"/>
      <c r="AV17" s="555"/>
      <c r="AW17" s="555"/>
      <c r="AX17" s="555"/>
    </row>
    <row r="18" spans="1:50" ht="9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4"/>
      <c r="AR18" s="4"/>
      <c r="AS18" s="2"/>
      <c r="AT18" s="4"/>
      <c r="AU18" s="4"/>
      <c r="AV18" s="2"/>
      <c r="AW18" s="4"/>
      <c r="AX18" s="4"/>
    </row>
    <row r="19" spans="1:50" ht="9.75" customHeight="1">
      <c r="A19" s="2"/>
      <c r="B19" s="2"/>
      <c r="C19" s="2"/>
      <c r="D19" s="2"/>
      <c r="E19" s="556" t="s">
        <v>8</v>
      </c>
      <c r="F19" s="556"/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6"/>
      <c r="T19" s="556"/>
      <c r="U19" s="556"/>
      <c r="V19" s="556"/>
      <c r="W19" s="556"/>
      <c r="X19" s="556"/>
      <c r="Y19" s="556"/>
      <c r="Z19" s="556"/>
      <c r="AA19" s="556"/>
      <c r="AB19" s="556"/>
      <c r="AC19" s="556"/>
      <c r="AD19" s="556"/>
      <c r="AE19" s="556"/>
      <c r="AF19" s="556"/>
      <c r="AG19" s="556"/>
      <c r="AH19" s="556"/>
      <c r="AI19" s="556"/>
      <c r="AJ19" s="556"/>
      <c r="AK19" s="556"/>
      <c r="AL19" s="556"/>
      <c r="AM19" s="556"/>
      <c r="AN19" s="556"/>
      <c r="AO19" s="556"/>
      <c r="AP19" s="556"/>
      <c r="AQ19" s="556"/>
      <c r="AR19" s="556"/>
      <c r="AS19" s="556"/>
      <c r="AT19" s="556"/>
      <c r="AU19" s="556"/>
      <c r="AV19" s="556"/>
      <c r="AW19" s="556"/>
      <c r="AX19" s="556"/>
    </row>
    <row r="20" spans="1:50" ht="8.25" customHeight="1">
      <c r="A20" s="2"/>
      <c r="B20" s="2"/>
      <c r="C20" s="2"/>
      <c r="D20" s="2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  <c r="AJ20" s="556"/>
      <c r="AK20" s="556"/>
      <c r="AL20" s="556"/>
      <c r="AM20" s="556"/>
      <c r="AN20" s="556"/>
      <c r="AO20" s="556"/>
      <c r="AP20" s="556"/>
      <c r="AQ20" s="556"/>
      <c r="AR20" s="556"/>
      <c r="AS20" s="556"/>
      <c r="AT20" s="556"/>
      <c r="AU20" s="556"/>
      <c r="AV20" s="556"/>
      <c r="AW20" s="556"/>
      <c r="AX20" s="556"/>
    </row>
    <row r="21" spans="1:50" ht="18" customHeight="1">
      <c r="A21" s="2"/>
      <c r="B21" s="2"/>
      <c r="C21" s="2"/>
      <c r="D21" s="5"/>
      <c r="E21" s="557" t="s">
        <v>9</v>
      </c>
      <c r="F21" s="557"/>
      <c r="G21" s="557"/>
      <c r="H21" s="557"/>
      <c r="I21" s="557"/>
      <c r="J21" s="5"/>
      <c r="K21" s="558" t="s">
        <v>10</v>
      </c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58"/>
      <c r="AH21" s="558"/>
      <c r="AI21" s="558"/>
      <c r="AJ21" s="558"/>
      <c r="AK21" s="558"/>
      <c r="AL21" s="558"/>
      <c r="AM21" s="558"/>
      <c r="AN21" s="558"/>
      <c r="AO21" s="558"/>
      <c r="AP21" s="558"/>
      <c r="AQ21" s="558"/>
      <c r="AR21" s="558"/>
      <c r="AS21" s="558"/>
      <c r="AT21" s="558"/>
      <c r="AU21" s="558"/>
      <c r="AV21" s="558"/>
      <c r="AW21" s="558"/>
      <c r="AX21" s="558"/>
    </row>
    <row r="22" spans="1:50" ht="18.75" customHeight="1">
      <c r="A22" s="2"/>
      <c r="B22" s="2"/>
      <c r="C22" s="2"/>
      <c r="D22" s="2"/>
      <c r="E22" s="559" t="s">
        <v>11</v>
      </c>
      <c r="F22" s="559"/>
      <c r="G22" s="559"/>
      <c r="H22" s="559"/>
      <c r="I22" s="559"/>
      <c r="J22" s="559"/>
      <c r="K22" s="559" t="s">
        <v>12</v>
      </c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59"/>
      <c r="AK22" s="559"/>
      <c r="AL22" s="559"/>
      <c r="AM22" s="559"/>
      <c r="AN22" s="559"/>
      <c r="AO22" s="559"/>
      <c r="AP22" s="559"/>
      <c r="AQ22" s="559"/>
      <c r="AR22" s="559"/>
      <c r="AS22" s="559"/>
      <c r="AT22" s="559"/>
      <c r="AU22" s="559"/>
      <c r="AV22" s="559"/>
      <c r="AW22" s="559"/>
      <c r="AX22" s="559"/>
    </row>
    <row r="23" spans="1:50" ht="18" customHeight="1">
      <c r="A23" s="2"/>
      <c r="B23" s="2"/>
      <c r="C23" s="2"/>
      <c r="D23" s="2"/>
      <c r="E23" s="560" t="s">
        <v>13</v>
      </c>
      <c r="F23" s="560"/>
      <c r="G23" s="560"/>
      <c r="H23" s="560"/>
      <c r="I23" s="560"/>
      <c r="J23" s="560"/>
      <c r="K23" s="560"/>
      <c r="L23" s="560"/>
      <c r="M23" s="560"/>
      <c r="N23" s="560"/>
      <c r="O23" s="560"/>
      <c r="P23" s="560"/>
      <c r="Q23" s="560"/>
      <c r="R23" s="560"/>
      <c r="S23" s="2"/>
      <c r="T23" s="6"/>
      <c r="U23" s="560" t="s">
        <v>14</v>
      </c>
      <c r="V23" s="560"/>
      <c r="W23" s="560"/>
      <c r="X23" s="560"/>
      <c r="Y23" s="558" t="s">
        <v>15</v>
      </c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1"/>
      <c r="AN23" s="561"/>
      <c r="AO23" s="561"/>
      <c r="AP23" s="561"/>
      <c r="AQ23" s="561"/>
      <c r="AR23" s="561"/>
      <c r="AS23" s="561"/>
      <c r="AT23" s="561"/>
      <c r="AU23" s="561"/>
      <c r="AV23" s="561"/>
      <c r="AW23" s="561"/>
      <c r="AX23" s="561"/>
    </row>
    <row r="24" spans="1:50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6"/>
      <c r="AP24" s="2"/>
      <c r="AQ24" s="4"/>
      <c r="AR24" s="4"/>
      <c r="AS24" s="2"/>
      <c r="AT24" s="4"/>
      <c r="AU24" s="4"/>
      <c r="AV24" s="2"/>
      <c r="AW24" s="4"/>
      <c r="AX24" s="4"/>
    </row>
    <row r="25" spans="1:50" ht="19.5" customHeight="1">
      <c r="A25" s="2"/>
      <c r="B25" s="2"/>
      <c r="C25" s="2"/>
      <c r="D25" s="2"/>
      <c r="E25" s="560" t="s">
        <v>16</v>
      </c>
      <c r="F25" s="560"/>
      <c r="G25" s="560"/>
      <c r="H25" s="560"/>
      <c r="I25" s="560"/>
      <c r="J25" s="560"/>
      <c r="K25" s="562" t="s">
        <v>17</v>
      </c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563"/>
      <c r="AA25" s="563"/>
      <c r="AB25" s="563"/>
      <c r="AC25" s="563"/>
      <c r="AD25" s="563"/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3"/>
      <c r="AP25" s="563"/>
      <c r="AQ25" s="563"/>
      <c r="AR25" s="563"/>
      <c r="AS25" s="563"/>
      <c r="AT25" s="563"/>
      <c r="AU25" s="563"/>
      <c r="AV25" s="563"/>
      <c r="AW25" s="563"/>
      <c r="AX25" s="563"/>
    </row>
    <row r="26" spans="1:5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6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4"/>
      <c r="AR26" s="4"/>
      <c r="AS26" s="2"/>
      <c r="AT26" s="4"/>
      <c r="AU26" s="4"/>
      <c r="AV26" s="2"/>
      <c r="AW26" s="4"/>
      <c r="AX26" s="4"/>
    </row>
    <row r="27" spans="1:50" ht="18.75" customHeight="1">
      <c r="A27" s="2"/>
      <c r="B27" s="2"/>
      <c r="C27" s="2"/>
      <c r="D27" s="2"/>
      <c r="E27" s="560" t="s">
        <v>18</v>
      </c>
      <c r="F27" s="560"/>
      <c r="G27" s="560"/>
      <c r="H27" s="560"/>
      <c r="I27" s="560"/>
      <c r="J27" s="560"/>
      <c r="K27" s="558" t="s">
        <v>19</v>
      </c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4"/>
      <c r="AR27" s="4"/>
      <c r="AS27" s="2"/>
      <c r="AT27" s="4"/>
      <c r="AU27" s="4"/>
      <c r="AV27" s="2"/>
      <c r="AW27" s="4"/>
      <c r="AX27" s="4"/>
    </row>
    <row r="28" spans="1:50" ht="12.75" customHeight="1">
      <c r="A28" s="2"/>
      <c r="B28" s="2"/>
      <c r="C28" s="2"/>
      <c r="D28" s="2"/>
      <c r="E28" s="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6"/>
      <c r="U28" s="6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6"/>
      <c r="AN28" s="2"/>
      <c r="AO28" s="2"/>
      <c r="AP28" s="2"/>
      <c r="AQ28" s="4"/>
      <c r="AR28" s="4"/>
      <c r="AS28" s="2"/>
      <c r="AT28" s="4"/>
      <c r="AU28" s="4"/>
      <c r="AV28" s="2"/>
      <c r="AW28" s="4"/>
      <c r="AX28" s="4"/>
    </row>
    <row r="29" spans="1:50" ht="16.5" customHeight="1">
      <c r="A29" s="2"/>
      <c r="B29" s="2"/>
      <c r="C29" s="2"/>
      <c r="D29" s="2"/>
      <c r="E29" s="560" t="s">
        <v>20</v>
      </c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2"/>
      <c r="R29" s="558" t="s">
        <v>21</v>
      </c>
      <c r="S29" s="561"/>
      <c r="T29" s="561"/>
      <c r="U29" s="561"/>
      <c r="V29" s="561"/>
      <c r="W29" s="2"/>
      <c r="X29" s="2"/>
      <c r="Y29" s="560" t="s">
        <v>22</v>
      </c>
      <c r="Z29" s="560"/>
      <c r="AA29" s="560"/>
      <c r="AB29" s="560"/>
      <c r="AC29" s="560"/>
      <c r="AD29" s="560"/>
      <c r="AE29" s="560"/>
      <c r="AF29" s="560"/>
      <c r="AG29" s="560"/>
      <c r="AH29" s="560"/>
      <c r="AI29" s="561">
        <v>2022</v>
      </c>
      <c r="AJ29" s="561"/>
      <c r="AK29" s="561"/>
      <c r="AL29" s="561"/>
      <c r="AM29" s="6"/>
      <c r="AN29" s="2"/>
      <c r="AO29" s="2"/>
      <c r="AP29" s="2"/>
      <c r="AQ29" s="4"/>
      <c r="AR29" s="4"/>
      <c r="AS29" s="2"/>
      <c r="AT29" s="4"/>
      <c r="AU29" s="4"/>
      <c r="AV29" s="2"/>
      <c r="AW29" s="4"/>
      <c r="AX29" s="4"/>
    </row>
    <row r="30" spans="1:50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4"/>
      <c r="AR30" s="4"/>
      <c r="AS30" s="2"/>
      <c r="AT30" s="4"/>
      <c r="AU30" s="4"/>
      <c r="AV30" s="2"/>
      <c r="AW30" s="4"/>
      <c r="AX30" s="4"/>
    </row>
    <row r="31" spans="1:50" ht="17.25" customHeight="1">
      <c r="A31" s="2"/>
      <c r="B31" s="2"/>
      <c r="C31" s="2"/>
      <c r="D31" s="2"/>
      <c r="E31" s="560" t="s">
        <v>23</v>
      </c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2" t="s">
        <v>24</v>
      </c>
      <c r="Z31" s="563"/>
      <c r="AA31" s="563"/>
      <c r="AB31" s="563"/>
      <c r="AC31" s="563"/>
      <c r="AD31" s="563"/>
      <c r="AE31" s="563"/>
      <c r="AF31" s="563"/>
      <c r="AG31" s="563"/>
      <c r="AH31" s="563"/>
      <c r="AI31" s="563"/>
      <c r="AJ31" s="563"/>
      <c r="AK31" s="563"/>
      <c r="AL31" s="563"/>
      <c r="AM31" s="563"/>
      <c r="AN31" s="563"/>
      <c r="AO31" s="563"/>
      <c r="AP31" s="563"/>
      <c r="AQ31" s="563"/>
      <c r="AR31" s="563"/>
      <c r="AS31" s="563"/>
      <c r="AT31" s="563"/>
      <c r="AU31" s="563"/>
      <c r="AV31" s="563"/>
      <c r="AW31" s="563"/>
      <c r="AX31" s="563"/>
    </row>
    <row r="32" spans="1:50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559" t="s">
        <v>25</v>
      </c>
      <c r="Z32" s="559"/>
      <c r="AA32" s="559"/>
      <c r="AB32" s="559"/>
      <c r="AC32" s="559"/>
      <c r="AD32" s="559"/>
      <c r="AE32" s="559"/>
      <c r="AF32" s="559"/>
      <c r="AG32" s="559"/>
      <c r="AH32" s="559"/>
      <c r="AI32" s="559"/>
      <c r="AJ32" s="559"/>
      <c r="AK32" s="559"/>
      <c r="AL32" s="559"/>
      <c r="AM32" s="559"/>
      <c r="AN32" s="559"/>
      <c r="AO32" s="559"/>
      <c r="AP32" s="559"/>
      <c r="AQ32" s="559"/>
      <c r="AR32" s="559"/>
      <c r="AS32" s="559"/>
      <c r="AT32" s="559"/>
      <c r="AU32" s="559"/>
      <c r="AV32" s="559"/>
      <c r="AW32" s="559"/>
      <c r="AX32" s="559"/>
    </row>
    <row r="33" spans="1:50" ht="7.5" customHeight="1">
      <c r="A33" s="2"/>
      <c r="B33" s="2"/>
      <c r="C33" s="2"/>
      <c r="D33" s="2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  <c r="V33" s="560"/>
      <c r="W33" s="560"/>
      <c r="X33" s="560"/>
      <c r="Y33" s="559"/>
      <c r="Z33" s="559"/>
      <c r="AA33" s="559"/>
      <c r="AB33" s="559"/>
      <c r="AC33" s="559"/>
      <c r="AD33" s="559"/>
      <c r="AE33" s="559"/>
      <c r="AF33" s="559"/>
      <c r="AG33" s="559"/>
      <c r="AH33" s="559"/>
      <c r="AI33" s="559"/>
      <c r="AJ33" s="559"/>
      <c r="AK33" s="559"/>
      <c r="AL33" s="559"/>
      <c r="AM33" s="559"/>
      <c r="AN33" s="559"/>
      <c r="AO33" s="559"/>
      <c r="AP33" s="559"/>
      <c r="AQ33" s="559"/>
      <c r="AR33" s="559"/>
      <c r="AS33" s="559"/>
      <c r="AT33" s="559"/>
      <c r="AU33" s="559"/>
      <c r="AV33" s="559"/>
      <c r="AW33" s="559"/>
      <c r="AX33" s="559"/>
    </row>
    <row r="34" spans="1:50" ht="18.75" customHeight="1">
      <c r="A34" s="2"/>
      <c r="B34" s="2"/>
      <c r="C34" s="2"/>
      <c r="D34" s="2"/>
      <c r="E34" s="560" t="s">
        <v>26</v>
      </c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4" t="s">
        <v>27</v>
      </c>
      <c r="Q34" s="564"/>
      <c r="R34" s="565">
        <v>41747</v>
      </c>
      <c r="S34" s="566"/>
      <c r="T34" s="566"/>
      <c r="U34" s="566"/>
      <c r="V34" s="566"/>
      <c r="W34" s="564" t="s">
        <v>28</v>
      </c>
      <c r="X34" s="564"/>
      <c r="Y34" s="566">
        <v>350</v>
      </c>
      <c r="Z34" s="566"/>
      <c r="AA34" s="56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4"/>
      <c r="AR34" s="4"/>
      <c r="AS34" s="2"/>
      <c r="AT34" s="4"/>
      <c r="AU34" s="4"/>
      <c r="AV34" s="2"/>
      <c r="AW34" s="4"/>
      <c r="AX34" s="4"/>
    </row>
    <row r="35" spans="1:50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"/>
      <c r="AR35" s="4"/>
      <c r="AS35" s="2"/>
      <c r="AT35" s="4"/>
      <c r="AU35" s="4"/>
      <c r="AV35" s="2"/>
      <c r="AW35" s="4"/>
      <c r="AX35" s="4"/>
    </row>
  </sheetData>
  <mergeCells count="42">
    <mergeCell ref="E34:O34"/>
    <mergeCell ref="P34:Q34"/>
    <mergeCell ref="R34:V34"/>
    <mergeCell ref="W34:X34"/>
    <mergeCell ref="Y34:AA34"/>
    <mergeCell ref="AI29:AL29"/>
    <mergeCell ref="E31:X31"/>
    <mergeCell ref="Y31:AX31"/>
    <mergeCell ref="Y32:AX33"/>
    <mergeCell ref="E33:X33"/>
    <mergeCell ref="E27:J27"/>
    <mergeCell ref="K27:V27"/>
    <mergeCell ref="E29:P29"/>
    <mergeCell ref="R29:V29"/>
    <mergeCell ref="Y29:AH29"/>
    <mergeCell ref="E23:R23"/>
    <mergeCell ref="U23:X23"/>
    <mergeCell ref="Y23:AX23"/>
    <mergeCell ref="E25:J25"/>
    <mergeCell ref="K25:AX25"/>
    <mergeCell ref="E16:AX17"/>
    <mergeCell ref="E19:AX20"/>
    <mergeCell ref="E21:I21"/>
    <mergeCell ref="K21:AX21"/>
    <mergeCell ref="E22:J22"/>
    <mergeCell ref="K22:AX22"/>
    <mergeCell ref="A6:B7"/>
    <mergeCell ref="E6:AX7"/>
    <mergeCell ref="A8:B9"/>
    <mergeCell ref="E8:AX9"/>
    <mergeCell ref="A11:B12"/>
    <mergeCell ref="E12:AX15"/>
    <mergeCell ref="A1:B1"/>
    <mergeCell ref="AI1:AT1"/>
    <mergeCell ref="AU1:BC1"/>
    <mergeCell ref="A2:B4"/>
    <mergeCell ref="AI2:AT2"/>
    <mergeCell ref="AU2:BC2"/>
    <mergeCell ref="AI3:AS3"/>
    <mergeCell ref="AU3:BC3"/>
    <mergeCell ref="AI4:AT4"/>
    <mergeCell ref="AU4:BC4"/>
  </mergeCell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50"/>
  <sheetViews>
    <sheetView showGridLines="0" workbookViewId="0">
      <selection activeCell="BH42" sqref="BH42"/>
    </sheetView>
  </sheetViews>
  <sheetFormatPr defaultColWidth="14.6640625" defaultRowHeight="13.5" customHeight="1"/>
  <cols>
    <col min="1" max="1" width="6.5" style="7" bestFit="1" customWidth="1"/>
    <col min="2" max="53" width="3.33203125" style="7" bestFit="1" customWidth="1"/>
    <col min="54" max="54" width="0.83203125" style="7" bestFit="1" customWidth="1"/>
    <col min="55" max="64" width="2.6640625" style="7" bestFit="1" customWidth="1"/>
    <col min="65" max="65" width="14.6640625" style="7" bestFit="1"/>
    <col min="66" max="16384" width="14.6640625" style="7"/>
  </cols>
  <sheetData>
    <row r="1" spans="1:64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64" ht="19.5" customHeight="1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567" t="s">
        <v>30</v>
      </c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  <c r="AJ2" s="567"/>
      <c r="AK2" s="567"/>
      <c r="AL2" s="567"/>
      <c r="AM2" s="567"/>
    </row>
    <row r="3" spans="1:64" ht="11.25" customHeight="1">
      <c r="A3" s="568" t="s">
        <v>31</v>
      </c>
      <c r="B3" s="568" t="s">
        <v>32</v>
      </c>
      <c r="C3" s="568"/>
      <c r="D3" s="568"/>
      <c r="E3" s="568"/>
      <c r="F3" s="569" t="s">
        <v>33</v>
      </c>
      <c r="G3" s="568" t="s">
        <v>34</v>
      </c>
      <c r="H3" s="568"/>
      <c r="I3" s="568"/>
      <c r="J3" s="571" t="s">
        <v>35</v>
      </c>
      <c r="K3" s="568" t="s">
        <v>36</v>
      </c>
      <c r="L3" s="568"/>
      <c r="M3" s="568"/>
      <c r="N3" s="10"/>
      <c r="O3" s="568" t="s">
        <v>37</v>
      </c>
      <c r="P3" s="568"/>
      <c r="Q3" s="568"/>
      <c r="R3" s="568"/>
      <c r="S3" s="572" t="s">
        <v>38</v>
      </c>
      <c r="T3" s="574" t="s">
        <v>39</v>
      </c>
      <c r="U3" s="574"/>
      <c r="V3" s="574"/>
      <c r="W3" s="572" t="s">
        <v>40</v>
      </c>
      <c r="X3" s="574" t="s">
        <v>41</v>
      </c>
      <c r="Y3" s="574"/>
      <c r="Z3" s="574"/>
      <c r="AA3" s="572" t="s">
        <v>42</v>
      </c>
      <c r="AB3" s="574" t="s">
        <v>43</v>
      </c>
      <c r="AC3" s="574"/>
      <c r="AD3" s="574"/>
      <c r="AE3" s="574"/>
      <c r="AF3" s="572" t="s">
        <v>44</v>
      </c>
      <c r="AG3" s="574" t="s">
        <v>45</v>
      </c>
      <c r="AH3" s="574"/>
      <c r="AI3" s="574"/>
      <c r="AJ3" s="572" t="s">
        <v>46</v>
      </c>
      <c r="AK3" s="574" t="s">
        <v>47</v>
      </c>
      <c r="AL3" s="574"/>
      <c r="AM3" s="574"/>
      <c r="AN3" s="574"/>
      <c r="AO3" s="574" t="s">
        <v>48</v>
      </c>
      <c r="AP3" s="574"/>
      <c r="AQ3" s="574"/>
      <c r="AR3" s="574"/>
      <c r="AS3" s="572" t="s">
        <v>49</v>
      </c>
      <c r="AT3" s="574" t="s">
        <v>50</v>
      </c>
      <c r="AU3" s="574"/>
      <c r="AV3" s="574"/>
      <c r="AW3" s="572" t="s">
        <v>51</v>
      </c>
      <c r="AX3" s="574" t="s">
        <v>52</v>
      </c>
      <c r="AY3" s="574"/>
      <c r="AZ3" s="574"/>
      <c r="BA3" s="574"/>
    </row>
    <row r="4" spans="1:64" ht="60.75" customHeight="1">
      <c r="A4" s="568"/>
      <c r="B4" s="11" t="s">
        <v>53</v>
      </c>
      <c r="C4" s="12" t="s">
        <v>54</v>
      </c>
      <c r="D4" s="13" t="s">
        <v>55</v>
      </c>
      <c r="E4" s="14" t="s">
        <v>56</v>
      </c>
      <c r="F4" s="570"/>
      <c r="G4" s="15">
        <v>44901</v>
      </c>
      <c r="H4" s="14" t="s">
        <v>57</v>
      </c>
      <c r="I4" s="16" t="s">
        <v>58</v>
      </c>
      <c r="J4" s="570"/>
      <c r="K4" s="15">
        <v>9</v>
      </c>
      <c r="L4" s="14">
        <v>42644</v>
      </c>
      <c r="M4" s="16" t="s">
        <v>59</v>
      </c>
      <c r="N4" s="12" t="s">
        <v>60</v>
      </c>
      <c r="O4" s="12" t="s">
        <v>53</v>
      </c>
      <c r="P4" s="12" t="s">
        <v>54</v>
      </c>
      <c r="Q4" s="12" t="s">
        <v>55</v>
      </c>
      <c r="R4" s="12" t="s">
        <v>56</v>
      </c>
      <c r="S4" s="573"/>
      <c r="T4" s="12" t="s">
        <v>61</v>
      </c>
      <c r="U4" s="12" t="s">
        <v>62</v>
      </c>
      <c r="V4" s="12" t="s">
        <v>63</v>
      </c>
      <c r="W4" s="573"/>
      <c r="X4" s="12" t="s">
        <v>64</v>
      </c>
      <c r="Y4" s="12" t="s">
        <v>65</v>
      </c>
      <c r="Z4" s="12" t="s">
        <v>66</v>
      </c>
      <c r="AA4" s="573"/>
      <c r="AB4" s="12" t="s">
        <v>64</v>
      </c>
      <c r="AC4" s="12" t="s">
        <v>65</v>
      </c>
      <c r="AD4" s="12" t="s">
        <v>66</v>
      </c>
      <c r="AE4" s="12" t="s">
        <v>67</v>
      </c>
      <c r="AF4" s="573"/>
      <c r="AG4" s="12" t="s">
        <v>68</v>
      </c>
      <c r="AH4" s="12" t="s">
        <v>57</v>
      </c>
      <c r="AI4" s="12" t="s">
        <v>58</v>
      </c>
      <c r="AJ4" s="573"/>
      <c r="AK4" s="12" t="s">
        <v>69</v>
      </c>
      <c r="AL4" s="12" t="s">
        <v>70</v>
      </c>
      <c r="AM4" s="12" t="s">
        <v>71</v>
      </c>
      <c r="AN4" s="12" t="s">
        <v>72</v>
      </c>
      <c r="AO4" s="12" t="s">
        <v>53</v>
      </c>
      <c r="AP4" s="12" t="s">
        <v>54</v>
      </c>
      <c r="AQ4" s="12" t="s">
        <v>55</v>
      </c>
      <c r="AR4" s="12" t="s">
        <v>56</v>
      </c>
      <c r="AS4" s="573"/>
      <c r="AT4" s="12" t="s">
        <v>68</v>
      </c>
      <c r="AU4" s="12" t="s">
        <v>57</v>
      </c>
      <c r="AV4" s="12" t="s">
        <v>58</v>
      </c>
      <c r="AW4" s="573"/>
      <c r="AX4" s="12" t="s">
        <v>73</v>
      </c>
      <c r="AY4" s="12" t="s">
        <v>74</v>
      </c>
      <c r="AZ4" s="12" t="s">
        <v>59</v>
      </c>
      <c r="BA4" s="17" t="s">
        <v>60</v>
      </c>
    </row>
    <row r="5" spans="1:64" ht="14.25" customHeight="1">
      <c r="A5" s="568"/>
      <c r="B5" s="18" t="s">
        <v>75</v>
      </c>
      <c r="C5" s="18" t="s">
        <v>76</v>
      </c>
      <c r="D5" s="18" t="s">
        <v>77</v>
      </c>
      <c r="E5" s="18" t="s">
        <v>78</v>
      </c>
      <c r="F5" s="18" t="s">
        <v>79</v>
      </c>
      <c r="G5" s="18" t="s">
        <v>80</v>
      </c>
      <c r="H5" s="18" t="s">
        <v>81</v>
      </c>
      <c r="I5" s="18" t="s">
        <v>82</v>
      </c>
      <c r="J5" s="18" t="s">
        <v>83</v>
      </c>
      <c r="K5" s="18" t="s">
        <v>84</v>
      </c>
      <c r="L5" s="18" t="s">
        <v>85</v>
      </c>
      <c r="M5" s="18" t="s">
        <v>86</v>
      </c>
      <c r="N5" s="18" t="s">
        <v>87</v>
      </c>
      <c r="O5" s="18" t="s">
        <v>88</v>
      </c>
      <c r="P5" s="18" t="s">
        <v>89</v>
      </c>
      <c r="Q5" s="18" t="s">
        <v>90</v>
      </c>
      <c r="R5" s="18" t="s">
        <v>91</v>
      </c>
      <c r="S5" s="18" t="s">
        <v>92</v>
      </c>
      <c r="T5" s="18" t="s">
        <v>93</v>
      </c>
      <c r="U5" s="18" t="s">
        <v>94</v>
      </c>
      <c r="V5" s="18" t="s">
        <v>95</v>
      </c>
      <c r="W5" s="18" t="s">
        <v>96</v>
      </c>
      <c r="X5" s="18" t="s">
        <v>97</v>
      </c>
      <c r="Y5" s="18" t="s">
        <v>98</v>
      </c>
      <c r="Z5" s="18" t="s">
        <v>99</v>
      </c>
      <c r="AA5" s="18" t="s">
        <v>100</v>
      </c>
      <c r="AB5" s="18" t="s">
        <v>101</v>
      </c>
      <c r="AC5" s="18" t="s">
        <v>102</v>
      </c>
      <c r="AD5" s="18" t="s">
        <v>103</v>
      </c>
      <c r="AE5" s="18" t="s">
        <v>104</v>
      </c>
      <c r="AF5" s="18" t="s">
        <v>105</v>
      </c>
      <c r="AG5" s="18" t="s">
        <v>106</v>
      </c>
      <c r="AH5" s="18" t="s">
        <v>107</v>
      </c>
      <c r="AI5" s="18" t="s">
        <v>108</v>
      </c>
      <c r="AJ5" s="18" t="s">
        <v>109</v>
      </c>
      <c r="AK5" s="18" t="s">
        <v>110</v>
      </c>
      <c r="AL5" s="18" t="s">
        <v>111</v>
      </c>
      <c r="AM5" s="18" t="s">
        <v>112</v>
      </c>
      <c r="AN5" s="18" t="s">
        <v>113</v>
      </c>
      <c r="AO5" s="18" t="s">
        <v>114</v>
      </c>
      <c r="AP5" s="18" t="s">
        <v>115</v>
      </c>
      <c r="AQ5" s="18" t="s">
        <v>116</v>
      </c>
      <c r="AR5" s="18" t="s">
        <v>117</v>
      </c>
      <c r="AS5" s="18" t="s">
        <v>118</v>
      </c>
      <c r="AT5" s="18" t="s">
        <v>119</v>
      </c>
      <c r="AU5" s="18" t="s">
        <v>120</v>
      </c>
      <c r="AV5" s="18" t="s">
        <v>121</v>
      </c>
      <c r="AW5" s="18" t="s">
        <v>122</v>
      </c>
      <c r="AX5" s="18" t="s">
        <v>123</v>
      </c>
      <c r="AY5" s="18" t="s">
        <v>124</v>
      </c>
      <c r="AZ5" s="18" t="s">
        <v>125</v>
      </c>
      <c r="BA5" s="19" t="s">
        <v>126</v>
      </c>
    </row>
    <row r="6" spans="1:64" ht="13.5" hidden="1" customHeight="1">
      <c r="A6" s="18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575"/>
      <c r="AB6" s="575"/>
      <c r="AC6" s="575"/>
      <c r="AD6" s="575"/>
      <c r="AE6" s="575"/>
      <c r="AF6" s="575"/>
      <c r="AG6" s="575"/>
      <c r="AH6" s="575"/>
      <c r="AI6" s="575"/>
      <c r="AJ6" s="575"/>
      <c r="AK6" s="575"/>
      <c r="AL6" s="575"/>
      <c r="AM6" s="575"/>
      <c r="AN6" s="575"/>
      <c r="AO6" s="575"/>
      <c r="AP6" s="575"/>
      <c r="AQ6" s="575"/>
      <c r="AR6" s="575"/>
      <c r="AS6" s="575"/>
      <c r="AT6" s="575"/>
      <c r="AU6" s="575"/>
      <c r="AV6" s="575"/>
      <c r="AW6" s="575"/>
      <c r="AX6" s="575"/>
      <c r="AY6" s="575"/>
      <c r="AZ6" s="575"/>
      <c r="BA6" s="575"/>
    </row>
    <row r="7" spans="1:64" ht="13.5" hidden="1" customHeight="1">
      <c r="A7" s="576" t="s">
        <v>127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577"/>
      <c r="Y7" s="577"/>
      <c r="Z7" s="577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577"/>
      <c r="AL7" s="577"/>
      <c r="AM7" s="577"/>
      <c r="AN7" s="577"/>
      <c r="AO7" s="577"/>
      <c r="AP7" s="577"/>
      <c r="AQ7" s="577"/>
      <c r="AR7" s="577"/>
      <c r="AS7" s="577"/>
      <c r="AT7" s="577"/>
      <c r="AU7" s="577"/>
      <c r="AV7" s="577"/>
      <c r="AW7" s="577"/>
      <c r="AX7" s="577"/>
      <c r="AY7" s="577"/>
      <c r="AZ7" s="577"/>
      <c r="BA7" s="577"/>
      <c r="BB7" s="21"/>
      <c r="BC7" s="8"/>
    </row>
    <row r="8" spans="1:64" ht="13.5" hidden="1" customHeight="1">
      <c r="A8" s="576"/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7"/>
      <c r="AL8" s="577"/>
      <c r="AM8" s="577"/>
      <c r="AN8" s="577"/>
      <c r="AO8" s="577"/>
      <c r="AP8" s="577"/>
      <c r="AQ8" s="577"/>
      <c r="AR8" s="577"/>
      <c r="AS8" s="577"/>
      <c r="AT8" s="577"/>
      <c r="AU8" s="577"/>
      <c r="AV8" s="577"/>
      <c r="AW8" s="577"/>
      <c r="AX8" s="577"/>
      <c r="AY8" s="577"/>
      <c r="AZ8" s="577"/>
      <c r="BA8" s="577"/>
    </row>
    <row r="9" spans="1:64" ht="13.5" hidden="1" customHeight="1">
      <c r="A9" s="18"/>
      <c r="B9" s="575"/>
      <c r="C9" s="575"/>
      <c r="D9" s="575"/>
      <c r="E9" s="575"/>
      <c r="F9" s="575"/>
      <c r="G9" s="575"/>
      <c r="H9" s="575"/>
      <c r="I9" s="575"/>
      <c r="J9" s="575"/>
      <c r="K9" s="575"/>
      <c r="L9" s="575"/>
      <c r="M9" s="575"/>
      <c r="N9" s="575"/>
      <c r="O9" s="575"/>
      <c r="P9" s="575"/>
      <c r="Q9" s="575"/>
      <c r="R9" s="575"/>
      <c r="S9" s="575"/>
      <c r="T9" s="575"/>
      <c r="U9" s="575"/>
      <c r="V9" s="575"/>
      <c r="W9" s="575"/>
      <c r="X9" s="575"/>
      <c r="Y9" s="575"/>
      <c r="Z9" s="575"/>
      <c r="AA9" s="575"/>
      <c r="AB9" s="575"/>
      <c r="AC9" s="575"/>
      <c r="AD9" s="575"/>
      <c r="AE9" s="575"/>
      <c r="AF9" s="575"/>
      <c r="AG9" s="575"/>
      <c r="AH9" s="575"/>
      <c r="AI9" s="575"/>
      <c r="AJ9" s="575"/>
      <c r="AK9" s="575"/>
      <c r="AL9" s="575"/>
      <c r="AM9" s="575"/>
      <c r="AN9" s="575"/>
      <c r="AO9" s="575"/>
      <c r="AP9" s="575"/>
      <c r="AQ9" s="575"/>
      <c r="AR9" s="575"/>
      <c r="AS9" s="575"/>
      <c r="AT9" s="575"/>
      <c r="AU9" s="575"/>
      <c r="AV9" s="575"/>
      <c r="AW9" s="575"/>
      <c r="AX9" s="575"/>
      <c r="AY9" s="575"/>
      <c r="AZ9" s="575"/>
      <c r="BA9" s="575"/>
    </row>
    <row r="10" spans="1:64" ht="13.5" hidden="1" customHeight="1">
      <c r="A10" s="576" t="s">
        <v>128</v>
      </c>
      <c r="B10" s="577"/>
      <c r="C10" s="577"/>
      <c r="D10" s="577"/>
      <c r="E10" s="577"/>
      <c r="F10" s="577"/>
      <c r="G10" s="577"/>
      <c r="H10" s="577"/>
      <c r="I10" s="577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AM10" s="577"/>
      <c r="AN10" s="577"/>
      <c r="AO10" s="577"/>
      <c r="AP10" s="577"/>
      <c r="AQ10" s="577"/>
      <c r="AR10" s="577"/>
      <c r="AS10" s="577"/>
      <c r="AT10" s="577"/>
      <c r="AU10" s="577"/>
      <c r="AV10" s="577"/>
      <c r="AW10" s="577"/>
      <c r="AX10" s="577"/>
      <c r="AY10" s="577"/>
      <c r="AZ10" s="577"/>
      <c r="BA10" s="577"/>
      <c r="BB10" s="21"/>
      <c r="BC10" s="8"/>
      <c r="BD10" s="21"/>
      <c r="BE10" s="21"/>
      <c r="BF10" s="8"/>
      <c r="BG10" s="21"/>
      <c r="BH10" s="21"/>
      <c r="BI10" s="8"/>
      <c r="BJ10" s="21"/>
      <c r="BK10" s="21"/>
      <c r="BL10" s="8"/>
    </row>
    <row r="11" spans="1:64" ht="13.5" hidden="1" customHeight="1">
      <c r="A11" s="576"/>
      <c r="B11" s="577"/>
      <c r="C11" s="577"/>
      <c r="D11" s="577"/>
      <c r="E11" s="577"/>
      <c r="F11" s="577"/>
      <c r="G11" s="577"/>
      <c r="H11" s="577"/>
      <c r="I11" s="577"/>
      <c r="J11" s="577"/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577"/>
      <c r="AN11" s="577"/>
      <c r="AO11" s="577"/>
      <c r="AP11" s="577"/>
      <c r="AQ11" s="577"/>
      <c r="AR11" s="577"/>
      <c r="AS11" s="577"/>
      <c r="AT11" s="577"/>
      <c r="AU11" s="577"/>
      <c r="AV11" s="577"/>
      <c r="AW11" s="577"/>
      <c r="AX11" s="577"/>
      <c r="AY11" s="577"/>
      <c r="AZ11" s="577"/>
      <c r="BA11" s="577"/>
      <c r="BB11" s="21"/>
      <c r="BC11" s="8"/>
      <c r="BD11" s="21"/>
      <c r="BE11" s="21"/>
      <c r="BF11" s="8"/>
      <c r="BG11" s="21"/>
      <c r="BH11" s="21"/>
      <c r="BI11" s="8"/>
      <c r="BJ11" s="21"/>
      <c r="BK11" s="21"/>
      <c r="BL11" s="8"/>
    </row>
    <row r="12" spans="1:64" ht="13.5" hidden="1" customHeight="1">
      <c r="A12" s="18"/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21"/>
      <c r="BC12" s="8"/>
      <c r="BD12" s="21"/>
      <c r="BE12" s="21"/>
      <c r="BF12" s="8"/>
      <c r="BG12" s="21"/>
      <c r="BH12" s="21"/>
      <c r="BI12" s="8"/>
      <c r="BJ12" s="21"/>
      <c r="BK12" s="21"/>
      <c r="BL12" s="8"/>
    </row>
    <row r="13" spans="1:64" ht="13.5" hidden="1" customHeight="1">
      <c r="A13" s="576" t="s">
        <v>129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577"/>
      <c r="AN13" s="577"/>
      <c r="AO13" s="577"/>
      <c r="AP13" s="577"/>
      <c r="AQ13" s="577"/>
      <c r="AR13" s="577"/>
      <c r="AS13" s="577"/>
      <c r="AT13" s="577"/>
      <c r="AU13" s="577"/>
      <c r="AV13" s="577"/>
      <c r="AW13" s="577"/>
      <c r="AX13" s="577"/>
      <c r="AY13" s="577"/>
      <c r="AZ13" s="577"/>
      <c r="BA13" s="577"/>
      <c r="BB13" s="21"/>
      <c r="BC13" s="8"/>
      <c r="BD13" s="21"/>
      <c r="BE13" s="21"/>
      <c r="BF13" s="8"/>
      <c r="BG13" s="21"/>
      <c r="BH13" s="21"/>
      <c r="BI13" s="8"/>
      <c r="BJ13" s="21"/>
      <c r="BK13" s="21"/>
      <c r="BL13" s="8"/>
    </row>
    <row r="14" spans="1:64" ht="13.5" hidden="1" customHeight="1">
      <c r="A14" s="576"/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577"/>
      <c r="AN14" s="577"/>
      <c r="AO14" s="577"/>
      <c r="AP14" s="577"/>
      <c r="AQ14" s="577"/>
      <c r="AR14" s="577"/>
      <c r="AS14" s="577"/>
      <c r="AT14" s="577"/>
      <c r="AU14" s="577"/>
      <c r="AV14" s="577"/>
      <c r="AW14" s="577"/>
      <c r="AX14" s="577"/>
      <c r="AY14" s="577"/>
      <c r="AZ14" s="577"/>
      <c r="BA14" s="577"/>
      <c r="BB14" s="21"/>
      <c r="BC14" s="8"/>
      <c r="BD14" s="21"/>
      <c r="BE14" s="21"/>
      <c r="BF14" s="8"/>
      <c r="BG14" s="21"/>
      <c r="BH14" s="21"/>
      <c r="BI14" s="8"/>
      <c r="BJ14" s="21"/>
      <c r="BK14" s="21"/>
      <c r="BL14" s="8"/>
    </row>
    <row r="15" spans="1:64" ht="13.5" hidden="1" customHeight="1">
      <c r="A15" s="18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5"/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  <c r="AH15" s="575"/>
      <c r="AI15" s="575"/>
      <c r="AJ15" s="575"/>
      <c r="AK15" s="575"/>
      <c r="AL15" s="575"/>
      <c r="AM15" s="575"/>
      <c r="AN15" s="575"/>
      <c r="AO15" s="575"/>
      <c r="AP15" s="575"/>
      <c r="AQ15" s="575"/>
      <c r="AR15" s="575"/>
      <c r="AS15" s="575"/>
      <c r="AT15" s="575"/>
      <c r="AU15" s="575"/>
      <c r="AV15" s="575"/>
      <c r="AW15" s="575"/>
      <c r="AX15" s="575"/>
      <c r="AY15" s="575"/>
      <c r="AZ15" s="575"/>
      <c r="BA15" s="575"/>
      <c r="BB15" s="21"/>
      <c r="BC15" s="8"/>
      <c r="BD15" s="21"/>
      <c r="BE15" s="21"/>
      <c r="BF15" s="8"/>
      <c r="BG15" s="21"/>
      <c r="BH15" s="21"/>
      <c r="BI15" s="8"/>
      <c r="BJ15" s="21"/>
      <c r="BK15" s="21"/>
      <c r="BL15" s="8"/>
    </row>
    <row r="16" spans="1:64" ht="13.5" hidden="1" customHeight="1">
      <c r="A16" s="576" t="s">
        <v>130</v>
      </c>
      <c r="B16" s="577"/>
      <c r="C16" s="577"/>
      <c r="D16" s="577"/>
      <c r="E16" s="577"/>
      <c r="F16" s="577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 s="577"/>
      <c r="AN16" s="577"/>
      <c r="AO16" s="577"/>
      <c r="AP16" s="577"/>
      <c r="AQ16" s="577"/>
      <c r="AR16" s="577"/>
      <c r="AS16" s="577"/>
      <c r="AT16" s="577"/>
      <c r="AU16" s="577"/>
      <c r="AV16" s="577"/>
      <c r="AW16" s="577"/>
      <c r="AX16" s="577"/>
      <c r="AY16" s="577"/>
      <c r="AZ16" s="577"/>
      <c r="BA16" s="577"/>
      <c r="BB16" s="21"/>
      <c r="BC16" s="8"/>
      <c r="BD16" s="21"/>
      <c r="BE16" s="21"/>
      <c r="BF16" s="8"/>
      <c r="BG16" s="21"/>
      <c r="BH16" s="21"/>
      <c r="BI16" s="8"/>
      <c r="BJ16" s="21"/>
      <c r="BK16" s="21"/>
      <c r="BL16" s="8"/>
    </row>
    <row r="17" spans="1:64" ht="13.5" hidden="1" customHeight="1">
      <c r="A17" s="576"/>
      <c r="B17" s="577"/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577"/>
      <c r="AN17" s="577"/>
      <c r="AO17" s="577"/>
      <c r="AP17" s="577"/>
      <c r="AQ17" s="577"/>
      <c r="AR17" s="577"/>
      <c r="AS17" s="577"/>
      <c r="AT17" s="577"/>
      <c r="AU17" s="577"/>
      <c r="AV17" s="577"/>
      <c r="AW17" s="577"/>
      <c r="AX17" s="577"/>
      <c r="AY17" s="577"/>
      <c r="AZ17" s="577"/>
      <c r="BA17" s="577"/>
      <c r="BB17" s="21"/>
      <c r="BC17" s="8"/>
      <c r="BD17" s="21"/>
      <c r="BE17" s="21"/>
      <c r="BF17" s="8"/>
      <c r="BG17" s="21"/>
      <c r="BH17" s="21"/>
      <c r="BI17" s="8"/>
      <c r="BJ17" s="21"/>
      <c r="BK17" s="21"/>
      <c r="BL17" s="8"/>
    </row>
    <row r="18" spans="1:64" ht="13.5" hidden="1" customHeight="1">
      <c r="A18" s="18"/>
      <c r="B18" s="575"/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5"/>
      <c r="AX18" s="575"/>
      <c r="AY18" s="575"/>
      <c r="AZ18" s="575"/>
      <c r="BA18" s="575"/>
      <c r="BB18" s="21"/>
      <c r="BC18" s="8"/>
      <c r="BD18" s="21"/>
      <c r="BE18" s="21"/>
      <c r="BF18" s="8"/>
      <c r="BG18" s="21"/>
      <c r="BH18" s="21"/>
      <c r="BI18" s="8"/>
      <c r="BJ18" s="21"/>
      <c r="BK18" s="21"/>
      <c r="BL18" s="8"/>
    </row>
    <row r="19" spans="1:64" ht="13.5" hidden="1" customHeight="1">
      <c r="A19" s="576" t="s">
        <v>131</v>
      </c>
      <c r="B19" s="577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7"/>
      <c r="AH19" s="577"/>
      <c r="AI19" s="577"/>
      <c r="AJ19" s="577"/>
      <c r="AK19" s="577"/>
      <c r="AL19" s="577"/>
      <c r="AM19" s="577"/>
      <c r="AN19" s="577"/>
      <c r="AO19" s="577"/>
      <c r="AP19" s="577"/>
      <c r="AQ19" s="577"/>
      <c r="AR19" s="577"/>
      <c r="AS19" s="577"/>
      <c r="AT19" s="577"/>
      <c r="AU19" s="577"/>
      <c r="AV19" s="577"/>
      <c r="AW19" s="577"/>
      <c r="AX19" s="577"/>
      <c r="AY19" s="577"/>
      <c r="AZ19" s="577"/>
      <c r="BA19" s="577"/>
      <c r="BB19" s="21"/>
      <c r="BC19" s="8"/>
      <c r="BD19" s="21"/>
      <c r="BE19" s="21"/>
      <c r="BF19" s="8"/>
      <c r="BG19" s="21"/>
      <c r="BH19" s="21"/>
      <c r="BI19" s="8"/>
      <c r="BJ19" s="21"/>
      <c r="BK19" s="21"/>
      <c r="BL19" s="8"/>
    </row>
    <row r="20" spans="1:64" ht="13.5" hidden="1" customHeight="1">
      <c r="A20" s="576"/>
      <c r="B20" s="577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  <c r="P20" s="577"/>
      <c r="Q20" s="577"/>
      <c r="R20" s="577"/>
      <c r="S20" s="577"/>
      <c r="T20" s="577"/>
      <c r="U20" s="577"/>
      <c r="V20" s="577"/>
      <c r="W20" s="577"/>
      <c r="X20" s="577"/>
      <c r="Y20" s="577"/>
      <c r="Z20" s="577"/>
      <c r="AA20" s="577"/>
      <c r="AB20" s="577"/>
      <c r="AC20" s="577"/>
      <c r="AD20" s="577"/>
      <c r="AE20" s="577"/>
      <c r="AF20" s="577"/>
      <c r="AG20" s="577"/>
      <c r="AH20" s="577"/>
      <c r="AI20" s="577"/>
      <c r="AJ20" s="577"/>
      <c r="AK20" s="577"/>
      <c r="AL20" s="577"/>
      <c r="AM20" s="577"/>
      <c r="AN20" s="577"/>
      <c r="AO20" s="577"/>
      <c r="AP20" s="577"/>
      <c r="AQ20" s="577"/>
      <c r="AR20" s="577"/>
      <c r="AS20" s="577"/>
      <c r="AT20" s="577"/>
      <c r="AU20" s="577"/>
      <c r="AV20" s="577"/>
      <c r="AW20" s="577"/>
      <c r="AX20" s="577"/>
      <c r="AY20" s="577"/>
      <c r="AZ20" s="577"/>
      <c r="BA20" s="577"/>
      <c r="BB20" s="21"/>
      <c r="BC20" s="8"/>
      <c r="BD20" s="21"/>
      <c r="BE20" s="21"/>
      <c r="BF20" s="8"/>
      <c r="BG20" s="21"/>
      <c r="BH20" s="21"/>
      <c r="BI20" s="8"/>
      <c r="BJ20" s="21"/>
      <c r="BK20" s="21"/>
      <c r="BL20" s="8"/>
    </row>
    <row r="21" spans="1:64" ht="13.5" hidden="1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21"/>
      <c r="BC21" s="8"/>
      <c r="BD21" s="21"/>
      <c r="BE21" s="21"/>
      <c r="BF21" s="8"/>
      <c r="BG21" s="21"/>
      <c r="BH21" s="21"/>
      <c r="BI21" s="8"/>
      <c r="BJ21" s="21"/>
      <c r="BK21" s="21"/>
      <c r="BL21" s="8"/>
    </row>
    <row r="22" spans="1:64" ht="13.5" hidden="1" customHeight="1">
      <c r="A22" s="576" t="s">
        <v>132</v>
      </c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  <c r="AI22" s="577"/>
      <c r="AJ22" s="577"/>
      <c r="AK22" s="577"/>
      <c r="AL22" s="577"/>
      <c r="AM22" s="577"/>
      <c r="AN22" s="577"/>
      <c r="AO22" s="577"/>
      <c r="AP22" s="577"/>
      <c r="AQ22" s="577"/>
      <c r="AR22" s="577"/>
      <c r="AS22" s="577"/>
      <c r="AT22" s="577"/>
      <c r="AU22" s="577"/>
      <c r="AV22" s="577"/>
      <c r="AW22" s="577"/>
      <c r="AX22" s="577"/>
      <c r="AY22" s="577"/>
      <c r="AZ22" s="577"/>
      <c r="BA22" s="577"/>
      <c r="BB22" s="21"/>
      <c r="BC22" s="8"/>
      <c r="BD22" s="21"/>
      <c r="BE22" s="21"/>
      <c r="BF22" s="8"/>
      <c r="BG22" s="21"/>
      <c r="BH22" s="21"/>
      <c r="BI22" s="8"/>
      <c r="BJ22" s="21"/>
      <c r="BK22" s="21"/>
      <c r="BL22" s="8"/>
    </row>
    <row r="23" spans="1:64" ht="13.5" hidden="1" customHeight="1">
      <c r="A23" s="576"/>
      <c r="B23" s="577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7"/>
      <c r="AA23" s="577"/>
      <c r="AB23" s="577"/>
      <c r="AC23" s="577"/>
      <c r="AD23" s="577"/>
      <c r="AE23" s="577"/>
      <c r="AF23" s="577"/>
      <c r="AG23" s="577"/>
      <c r="AH23" s="577"/>
      <c r="AI23" s="577"/>
      <c r="AJ23" s="577"/>
      <c r="AK23" s="577"/>
      <c r="AL23" s="577"/>
      <c r="AM23" s="577"/>
      <c r="AN23" s="577"/>
      <c r="AO23" s="577"/>
      <c r="AP23" s="577"/>
      <c r="AQ23" s="577"/>
      <c r="AR23" s="577"/>
      <c r="AS23" s="577"/>
      <c r="AT23" s="577"/>
      <c r="AU23" s="577"/>
      <c r="AV23" s="577"/>
      <c r="AW23" s="577"/>
      <c r="AX23" s="577"/>
      <c r="AY23" s="577"/>
      <c r="AZ23" s="577"/>
      <c r="BA23" s="577"/>
      <c r="BB23" s="21"/>
      <c r="BC23" s="8"/>
      <c r="BD23" s="21"/>
      <c r="BE23" s="21"/>
      <c r="BF23" s="8"/>
      <c r="BG23" s="21"/>
      <c r="BH23" s="21"/>
      <c r="BI23" s="8"/>
      <c r="BJ23" s="21"/>
      <c r="BK23" s="21"/>
      <c r="BL23" s="8"/>
    </row>
    <row r="24" spans="1:64" ht="13.5" hidden="1" customHeight="1">
      <c r="A24" s="1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21"/>
      <c r="BC24" s="8"/>
      <c r="BD24" s="21"/>
      <c r="BE24" s="21"/>
      <c r="BF24" s="8"/>
      <c r="BG24" s="21"/>
      <c r="BH24" s="21"/>
      <c r="BI24" s="8"/>
      <c r="BJ24" s="21"/>
      <c r="BK24" s="21"/>
      <c r="BL24" s="8"/>
    </row>
    <row r="25" spans="1:64" ht="13.5" hidden="1" customHeight="1">
      <c r="A25" s="576" t="s">
        <v>133</v>
      </c>
      <c r="B25" s="577"/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577"/>
      <c r="AA25" s="577"/>
      <c r="AB25" s="577"/>
      <c r="AC25" s="577"/>
      <c r="AD25" s="577"/>
      <c r="AE25" s="577"/>
      <c r="AF25" s="577"/>
      <c r="AG25" s="577"/>
      <c r="AH25" s="577"/>
      <c r="AI25" s="577"/>
      <c r="AJ25" s="577"/>
      <c r="AK25" s="577"/>
      <c r="AL25" s="577"/>
      <c r="AM25" s="577"/>
      <c r="AN25" s="577"/>
      <c r="AO25" s="577"/>
      <c r="AP25" s="577"/>
      <c r="AQ25" s="577"/>
      <c r="AR25" s="577"/>
      <c r="AS25" s="577"/>
      <c r="AT25" s="577"/>
      <c r="AU25" s="577"/>
      <c r="AV25" s="577"/>
      <c r="AW25" s="577"/>
      <c r="AX25" s="577"/>
      <c r="AY25" s="577"/>
      <c r="AZ25" s="577"/>
      <c r="BA25" s="577"/>
      <c r="BB25" s="21"/>
      <c r="BC25" s="8"/>
      <c r="BD25" s="21"/>
      <c r="BE25" s="21"/>
      <c r="BF25" s="8"/>
      <c r="BG25" s="21"/>
      <c r="BH25" s="21"/>
      <c r="BI25" s="8"/>
      <c r="BJ25" s="21"/>
      <c r="BK25" s="21"/>
      <c r="BL25" s="8"/>
    </row>
    <row r="26" spans="1:64" ht="13.5" hidden="1" customHeight="1">
      <c r="A26" s="576"/>
      <c r="B26" s="577"/>
      <c r="C26" s="577"/>
      <c r="D26" s="577"/>
      <c r="E26" s="577"/>
      <c r="F26" s="577"/>
      <c r="G26" s="577"/>
      <c r="H26" s="577"/>
      <c r="I26" s="577"/>
      <c r="J26" s="577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577"/>
      <c r="AA26" s="577"/>
      <c r="AB26" s="577"/>
      <c r="AC26" s="577"/>
      <c r="AD26" s="577"/>
      <c r="AE26" s="577"/>
      <c r="AF26" s="577"/>
      <c r="AG26" s="577"/>
      <c r="AH26" s="577"/>
      <c r="AI26" s="577"/>
      <c r="AJ26" s="577"/>
      <c r="AK26" s="577"/>
      <c r="AL26" s="577"/>
      <c r="AM26" s="577"/>
      <c r="AN26" s="577"/>
      <c r="AO26" s="577"/>
      <c r="AP26" s="577"/>
      <c r="AQ26" s="577"/>
      <c r="AR26" s="577"/>
      <c r="AS26" s="577"/>
      <c r="AT26" s="577"/>
      <c r="AU26" s="577"/>
      <c r="AV26" s="577"/>
      <c r="AW26" s="577"/>
      <c r="AX26" s="577"/>
      <c r="AY26" s="577"/>
      <c r="AZ26" s="577"/>
      <c r="BA26" s="577"/>
      <c r="BB26" s="21"/>
      <c r="BC26" s="8"/>
      <c r="BD26" s="21"/>
      <c r="BE26" s="21"/>
      <c r="BF26" s="8"/>
      <c r="BG26" s="21"/>
      <c r="BH26" s="21"/>
      <c r="BI26" s="8"/>
      <c r="BJ26" s="21"/>
      <c r="BK26" s="21"/>
      <c r="BL26" s="8"/>
    </row>
    <row r="27" spans="1:64" ht="13.5" hidden="1" customHeight="1">
      <c r="A27" s="1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21"/>
      <c r="BC27" s="8"/>
      <c r="BD27" s="21"/>
      <c r="BE27" s="21"/>
      <c r="BF27" s="8"/>
      <c r="BG27" s="21"/>
      <c r="BH27" s="21"/>
      <c r="BI27" s="8"/>
      <c r="BJ27" s="21"/>
      <c r="BK27" s="21"/>
      <c r="BL27" s="8"/>
    </row>
    <row r="28" spans="1:64" ht="13.5" hidden="1" customHeight="1">
      <c r="A28" s="576" t="s">
        <v>134</v>
      </c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577"/>
      <c r="AM28" s="577"/>
      <c r="AN28" s="577"/>
      <c r="AO28" s="577"/>
      <c r="AP28" s="577"/>
      <c r="AQ28" s="577"/>
      <c r="AR28" s="577"/>
      <c r="AS28" s="577"/>
      <c r="AT28" s="577"/>
      <c r="AU28" s="577"/>
      <c r="AV28" s="577"/>
      <c r="AW28" s="577"/>
      <c r="AX28" s="577"/>
      <c r="AY28" s="577"/>
      <c r="AZ28" s="577"/>
      <c r="BA28" s="577"/>
      <c r="BB28" s="21"/>
      <c r="BC28" s="8"/>
      <c r="BD28" s="21"/>
      <c r="BE28" s="21"/>
      <c r="BF28" s="8"/>
      <c r="BG28" s="21"/>
      <c r="BH28" s="21"/>
      <c r="BI28" s="8"/>
      <c r="BJ28" s="21"/>
      <c r="BK28" s="21"/>
      <c r="BL28" s="8"/>
    </row>
    <row r="29" spans="1:64" ht="13.5" hidden="1" customHeight="1">
      <c r="A29" s="576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577"/>
      <c r="AO29" s="577"/>
      <c r="AP29" s="577"/>
      <c r="AQ29" s="577"/>
      <c r="AR29" s="577"/>
      <c r="AS29" s="577"/>
      <c r="AT29" s="577"/>
      <c r="AU29" s="577"/>
      <c r="AV29" s="577"/>
      <c r="AW29" s="577"/>
      <c r="AX29" s="577"/>
      <c r="AY29" s="577"/>
      <c r="AZ29" s="577"/>
      <c r="BA29" s="577"/>
      <c r="BB29" s="21"/>
      <c r="BC29" s="8"/>
      <c r="BD29" s="21"/>
      <c r="BE29" s="21"/>
      <c r="BF29" s="8"/>
      <c r="BG29" s="21"/>
      <c r="BH29" s="21"/>
      <c r="BI29" s="8"/>
      <c r="BJ29" s="21"/>
      <c r="BK29" s="21"/>
      <c r="BL29" s="8"/>
    </row>
    <row r="30" spans="1:64" ht="14.25" customHeight="1">
      <c r="A30" s="20" t="s">
        <v>127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 t="s">
        <v>135</v>
      </c>
      <c r="T30" s="22" t="s">
        <v>135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 t="s">
        <v>136</v>
      </c>
      <c r="AR30" s="22" t="s">
        <v>136</v>
      </c>
      <c r="AS30" s="22" t="s">
        <v>135</v>
      </c>
      <c r="AT30" s="22" t="s">
        <v>135</v>
      </c>
      <c r="AU30" s="22" t="s">
        <v>135</v>
      </c>
      <c r="AV30" s="22" t="s">
        <v>135</v>
      </c>
      <c r="AW30" s="22" t="s">
        <v>135</v>
      </c>
      <c r="AX30" s="22" t="s">
        <v>135</v>
      </c>
      <c r="AY30" s="22" t="s">
        <v>135</v>
      </c>
      <c r="AZ30" s="22" t="s">
        <v>135</v>
      </c>
      <c r="BA30" s="22" t="s">
        <v>135</v>
      </c>
      <c r="BB30" s="21"/>
      <c r="BC30" s="8"/>
      <c r="BD30" s="21"/>
      <c r="BE30" s="21"/>
      <c r="BF30" s="8"/>
      <c r="BG30" s="21"/>
      <c r="BH30" s="21"/>
      <c r="BI30" s="8"/>
      <c r="BJ30" s="21"/>
      <c r="BK30" s="21"/>
      <c r="BL30" s="8"/>
    </row>
    <row r="31" spans="1:64" ht="14.25" customHeight="1">
      <c r="A31" s="20" t="s">
        <v>128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2" t="s">
        <v>135</v>
      </c>
      <c r="T31" s="22" t="s">
        <v>135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2" t="s">
        <v>136</v>
      </c>
      <c r="AR31" s="22" t="s">
        <v>136</v>
      </c>
      <c r="AS31" s="22" t="s">
        <v>135</v>
      </c>
      <c r="AT31" s="22" t="s">
        <v>135</v>
      </c>
      <c r="AU31" s="22" t="s">
        <v>135</v>
      </c>
      <c r="AV31" s="22" t="s">
        <v>135</v>
      </c>
      <c r="AW31" s="22" t="s">
        <v>135</v>
      </c>
      <c r="AX31" s="22" t="s">
        <v>135</v>
      </c>
      <c r="AY31" s="22" t="s">
        <v>135</v>
      </c>
      <c r="AZ31" s="22" t="s">
        <v>135</v>
      </c>
      <c r="BA31" s="22" t="s">
        <v>135</v>
      </c>
      <c r="BB31" s="21"/>
      <c r="BC31" s="8"/>
      <c r="BD31" s="21"/>
      <c r="BE31" s="21"/>
      <c r="BF31" s="8"/>
      <c r="BG31" s="21"/>
      <c r="BH31" s="21"/>
      <c r="BI31" s="8"/>
      <c r="BJ31" s="21"/>
      <c r="BK31" s="21"/>
      <c r="BL31" s="8"/>
    </row>
    <row r="32" spans="1:64" ht="14.25" customHeight="1">
      <c r="A32" s="20" t="s">
        <v>129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 t="s">
        <v>135</v>
      </c>
      <c r="T32" s="22" t="s">
        <v>135</v>
      </c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 t="s">
        <v>136</v>
      </c>
      <c r="AG32" s="22" t="s">
        <v>136</v>
      </c>
      <c r="AH32" s="22" t="s">
        <v>137</v>
      </c>
      <c r="AI32" s="22" t="s">
        <v>137</v>
      </c>
      <c r="AJ32" s="22" t="s">
        <v>137</v>
      </c>
      <c r="AK32" s="22" t="s">
        <v>137</v>
      </c>
      <c r="AL32" s="22" t="s">
        <v>137</v>
      </c>
      <c r="AM32" s="22" t="s">
        <v>137</v>
      </c>
      <c r="AN32" s="22" t="s">
        <v>137</v>
      </c>
      <c r="AO32" s="22" t="s">
        <v>137</v>
      </c>
      <c r="AP32" s="22" t="s">
        <v>137</v>
      </c>
      <c r="AQ32" s="22" t="s">
        <v>137</v>
      </c>
      <c r="AR32" s="22" t="s">
        <v>137</v>
      </c>
      <c r="AS32" s="22" t="s">
        <v>137</v>
      </c>
      <c r="AT32" s="22" t="s">
        <v>135</v>
      </c>
      <c r="AU32" s="22" t="s">
        <v>135</v>
      </c>
      <c r="AV32" s="22" t="s">
        <v>135</v>
      </c>
      <c r="AW32" s="22" t="s">
        <v>135</v>
      </c>
      <c r="AX32" s="22" t="s">
        <v>135</v>
      </c>
      <c r="AY32" s="22" t="s">
        <v>135</v>
      </c>
      <c r="AZ32" s="22" t="s">
        <v>135</v>
      </c>
      <c r="BA32" s="22" t="s">
        <v>135</v>
      </c>
      <c r="BB32" s="21"/>
      <c r="BC32" s="8"/>
      <c r="BD32" s="21"/>
      <c r="BE32" s="21"/>
      <c r="BF32" s="8"/>
      <c r="BG32" s="21"/>
      <c r="BH32" s="21"/>
      <c r="BI32" s="8"/>
      <c r="BJ32" s="21"/>
      <c r="BK32" s="21"/>
      <c r="BL32" s="8"/>
    </row>
    <row r="33" spans="1:64" ht="14.25" customHeight="1">
      <c r="A33" s="20" t="s">
        <v>130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 t="s">
        <v>136</v>
      </c>
      <c r="N33" s="22" t="s">
        <v>137</v>
      </c>
      <c r="O33" s="22" t="s">
        <v>137</v>
      </c>
      <c r="P33" s="22" t="s">
        <v>137</v>
      </c>
      <c r="Q33" s="22" t="s">
        <v>137</v>
      </c>
      <c r="R33" s="22" t="s">
        <v>137</v>
      </c>
      <c r="S33" s="22" t="s">
        <v>135</v>
      </c>
      <c r="T33" s="22" t="s">
        <v>135</v>
      </c>
      <c r="U33" s="22"/>
      <c r="V33" s="22"/>
      <c r="W33" s="22"/>
      <c r="X33" s="22"/>
      <c r="Y33" s="22"/>
      <c r="Z33" s="22"/>
      <c r="AA33" s="22"/>
      <c r="AB33" s="22"/>
      <c r="AC33" s="22" t="s">
        <v>136</v>
      </c>
      <c r="AD33" s="22" t="s">
        <v>137</v>
      </c>
      <c r="AE33" s="22" t="s">
        <v>137</v>
      </c>
      <c r="AF33" s="22" t="s">
        <v>137</v>
      </c>
      <c r="AG33" s="22" t="s">
        <v>137</v>
      </c>
      <c r="AH33" s="22" t="s">
        <v>137</v>
      </c>
      <c r="AI33" s="24" t="s">
        <v>138</v>
      </c>
      <c r="AJ33" s="24" t="s">
        <v>138</v>
      </c>
      <c r="AK33" s="24" t="s">
        <v>138</v>
      </c>
      <c r="AL33" s="24" t="s">
        <v>138</v>
      </c>
      <c r="AM33" s="25" t="s">
        <v>139</v>
      </c>
      <c r="AN33" s="25" t="s">
        <v>139</v>
      </c>
      <c r="AO33" s="25" t="s">
        <v>139</v>
      </c>
      <c r="AP33" s="25" t="s">
        <v>139</v>
      </c>
      <c r="AQ33" s="22" t="s">
        <v>129</v>
      </c>
      <c r="AR33" s="22" t="s">
        <v>129</v>
      </c>
      <c r="AS33" s="22" t="s">
        <v>140</v>
      </c>
      <c r="AT33" s="22" t="s">
        <v>140</v>
      </c>
      <c r="AU33" s="22" t="s">
        <v>140</v>
      </c>
      <c r="AV33" s="22" t="s">
        <v>140</v>
      </c>
      <c r="AW33" s="22" t="s">
        <v>140</v>
      </c>
      <c r="AX33" s="22" t="s">
        <v>140</v>
      </c>
      <c r="AY33" s="22" t="s">
        <v>140</v>
      </c>
      <c r="AZ33" s="22" t="s">
        <v>140</v>
      </c>
      <c r="BA33" s="22" t="s">
        <v>140</v>
      </c>
      <c r="BB33" s="21"/>
      <c r="BC33" s="8"/>
      <c r="BD33" s="21"/>
      <c r="BE33" s="21"/>
      <c r="BF33" s="8"/>
      <c r="BG33" s="21"/>
      <c r="BH33" s="21"/>
      <c r="BI33" s="8"/>
      <c r="BJ33" s="21"/>
      <c r="BK33" s="21"/>
      <c r="BL33" s="8"/>
    </row>
    <row r="34" spans="1:64" ht="14.25" customHeight="1">
      <c r="A34" s="20" t="s">
        <v>131</v>
      </c>
      <c r="B34" s="22" t="s">
        <v>140</v>
      </c>
      <c r="C34" s="22" t="s">
        <v>140</v>
      </c>
      <c r="D34" s="22" t="s">
        <v>140</v>
      </c>
      <c r="E34" s="22" t="s">
        <v>140</v>
      </c>
      <c r="F34" s="22" t="s">
        <v>140</v>
      </c>
      <c r="G34" s="22" t="s">
        <v>140</v>
      </c>
      <c r="H34" s="22" t="s">
        <v>140</v>
      </c>
      <c r="I34" s="22" t="s">
        <v>140</v>
      </c>
      <c r="J34" s="22" t="s">
        <v>140</v>
      </c>
      <c r="K34" s="22" t="s">
        <v>140</v>
      </c>
      <c r="L34" s="22" t="s">
        <v>140</v>
      </c>
      <c r="M34" s="22" t="s">
        <v>140</v>
      </c>
      <c r="N34" s="22" t="s">
        <v>140</v>
      </c>
      <c r="O34" s="22" t="s">
        <v>140</v>
      </c>
      <c r="P34" s="22" t="s">
        <v>140</v>
      </c>
      <c r="Q34" s="22" t="s">
        <v>140</v>
      </c>
      <c r="R34" s="22" t="s">
        <v>140</v>
      </c>
      <c r="S34" s="22" t="s">
        <v>140</v>
      </c>
      <c r="T34" s="22" t="s">
        <v>140</v>
      </c>
      <c r="U34" s="22" t="s">
        <v>140</v>
      </c>
      <c r="V34" s="22" t="s">
        <v>140</v>
      </c>
      <c r="W34" s="22" t="s">
        <v>140</v>
      </c>
      <c r="X34" s="22" t="s">
        <v>140</v>
      </c>
      <c r="Y34" s="22" t="s">
        <v>140</v>
      </c>
      <c r="Z34" s="22" t="s">
        <v>140</v>
      </c>
      <c r="AA34" s="22" t="s">
        <v>140</v>
      </c>
      <c r="AB34" s="22" t="s">
        <v>140</v>
      </c>
      <c r="AC34" s="22" t="s">
        <v>140</v>
      </c>
      <c r="AD34" s="22" t="s">
        <v>140</v>
      </c>
      <c r="AE34" s="22" t="s">
        <v>140</v>
      </c>
      <c r="AF34" s="22" t="s">
        <v>140</v>
      </c>
      <c r="AG34" s="22" t="s">
        <v>140</v>
      </c>
      <c r="AH34" s="22" t="s">
        <v>140</v>
      </c>
      <c r="AI34" s="22" t="s">
        <v>140</v>
      </c>
      <c r="AJ34" s="22" t="s">
        <v>140</v>
      </c>
      <c r="AK34" s="22" t="s">
        <v>140</v>
      </c>
      <c r="AL34" s="22" t="s">
        <v>140</v>
      </c>
      <c r="AM34" s="22" t="s">
        <v>140</v>
      </c>
      <c r="AN34" s="22" t="s">
        <v>140</v>
      </c>
      <c r="AO34" s="22" t="s">
        <v>140</v>
      </c>
      <c r="AP34" s="22" t="s">
        <v>140</v>
      </c>
      <c r="AQ34" s="22" t="s">
        <v>140</v>
      </c>
      <c r="AR34" s="22" t="s">
        <v>140</v>
      </c>
      <c r="AS34" s="22" t="s">
        <v>140</v>
      </c>
      <c r="AT34" s="22" t="s">
        <v>140</v>
      </c>
      <c r="AU34" s="22" t="s">
        <v>140</v>
      </c>
      <c r="AV34" s="22" t="s">
        <v>140</v>
      </c>
      <c r="AW34" s="22" t="s">
        <v>140</v>
      </c>
      <c r="AX34" s="22" t="s">
        <v>140</v>
      </c>
      <c r="AY34" s="22" t="s">
        <v>140</v>
      </c>
      <c r="AZ34" s="22" t="s">
        <v>140</v>
      </c>
      <c r="BA34" s="22" t="s">
        <v>140</v>
      </c>
      <c r="BB34" s="21"/>
      <c r="BC34" s="8"/>
      <c r="BD34" s="21"/>
      <c r="BE34" s="21"/>
      <c r="BF34" s="8"/>
      <c r="BG34" s="21"/>
      <c r="BH34" s="21"/>
      <c r="BI34" s="8"/>
      <c r="BJ34" s="21"/>
      <c r="BK34" s="21"/>
      <c r="BL34" s="8"/>
    </row>
    <row r="35" spans="1:64" ht="14.25" customHeight="1">
      <c r="A35" s="8"/>
      <c r="B35" s="8"/>
      <c r="BB35" s="21"/>
      <c r="BC35" s="8"/>
      <c r="BD35" s="21"/>
      <c r="BE35" s="21"/>
      <c r="BF35" s="8"/>
      <c r="BG35" s="21"/>
      <c r="BH35" s="21"/>
      <c r="BI35" s="8"/>
      <c r="BJ35" s="21"/>
      <c r="BK35" s="21"/>
      <c r="BL35" s="8"/>
    </row>
    <row r="36" spans="1:64" ht="17.25" customHeight="1">
      <c r="A36" s="578" t="s">
        <v>141</v>
      </c>
      <c r="B36" s="578"/>
      <c r="C36" s="578"/>
      <c r="D36" s="578"/>
      <c r="E36" s="578"/>
      <c r="F36" s="578"/>
      <c r="G36" s="10"/>
      <c r="H36" s="579" t="s">
        <v>142</v>
      </c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8"/>
      <c r="X36" s="8"/>
      <c r="Y36" s="10" t="s">
        <v>143</v>
      </c>
      <c r="Z36" s="580" t="s">
        <v>144</v>
      </c>
      <c r="AA36" s="580"/>
      <c r="AB36" s="580"/>
      <c r="AC36" s="580"/>
      <c r="AD36" s="580"/>
      <c r="AE36" s="580"/>
      <c r="AF36" s="580"/>
      <c r="AG36" s="8"/>
      <c r="AH36" s="8"/>
      <c r="AI36" s="8"/>
      <c r="AJ36" s="8"/>
      <c r="AK36" s="8"/>
      <c r="AL36" s="8"/>
      <c r="AM36" s="8"/>
      <c r="AN36" s="8"/>
      <c r="AO36" s="26"/>
      <c r="AP36" s="8"/>
      <c r="AQ36" s="8"/>
      <c r="AR36" s="27" t="s">
        <v>139</v>
      </c>
      <c r="AS36" s="580" t="s">
        <v>145</v>
      </c>
      <c r="AT36" s="580"/>
      <c r="AU36" s="580"/>
      <c r="AV36" s="580"/>
      <c r="AW36" s="580"/>
      <c r="AX36" s="580"/>
      <c r="AY36" s="580"/>
      <c r="AZ36" s="580"/>
      <c r="BA36" s="580"/>
      <c r="BB36" s="580"/>
      <c r="BC36" s="580"/>
      <c r="BD36" s="580"/>
      <c r="BE36" s="580"/>
      <c r="BF36" s="580"/>
      <c r="BG36" s="580"/>
      <c r="BH36" s="580"/>
      <c r="BI36" s="580"/>
      <c r="BJ36" s="580"/>
      <c r="BK36" s="580"/>
      <c r="BL36" s="580"/>
    </row>
    <row r="37" spans="1:64" ht="12" customHeight="1">
      <c r="A37" s="8"/>
      <c r="B37" s="8"/>
      <c r="C37" s="8"/>
      <c r="D37" s="8"/>
      <c r="E37" s="8"/>
      <c r="F37" s="8"/>
      <c r="G37" s="28"/>
      <c r="H37" s="581" t="s">
        <v>146</v>
      </c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582"/>
      <c r="V37" s="582"/>
      <c r="W37" s="8"/>
      <c r="X37" s="8"/>
      <c r="Y37" s="10" t="s">
        <v>147</v>
      </c>
      <c r="Z37" s="579" t="s">
        <v>148</v>
      </c>
      <c r="AA37" s="579"/>
      <c r="AB37" s="579"/>
      <c r="AC37" s="579"/>
      <c r="AD37" s="579"/>
      <c r="AE37" s="579"/>
      <c r="AF37" s="579"/>
      <c r="AG37" s="579"/>
      <c r="AH37" s="579"/>
      <c r="AI37" s="579"/>
      <c r="AJ37" s="579"/>
      <c r="AK37" s="579"/>
      <c r="AL37" s="579"/>
      <c r="AM37" s="579"/>
      <c r="AN37" s="579"/>
      <c r="AO37" s="579"/>
      <c r="AP37" s="579"/>
      <c r="AQ37" s="8"/>
      <c r="AR37" s="10" t="s">
        <v>140</v>
      </c>
      <c r="AS37" s="579" t="s">
        <v>149</v>
      </c>
      <c r="AT37" s="579"/>
      <c r="AU37" s="579"/>
      <c r="AV37" s="579"/>
      <c r="AW37" s="579"/>
      <c r="AX37" s="579"/>
      <c r="AY37" s="579"/>
      <c r="AZ37" s="579"/>
      <c r="BA37" s="579"/>
      <c r="BB37" s="579"/>
      <c r="BC37" s="8"/>
      <c r="BD37" s="21"/>
      <c r="BE37" s="21"/>
      <c r="BF37" s="8"/>
      <c r="BG37" s="21"/>
      <c r="BH37" s="21"/>
      <c r="BI37" s="8"/>
      <c r="BJ37" s="21"/>
      <c r="BK37" s="21"/>
      <c r="BL37" s="8"/>
    </row>
    <row r="38" spans="1:64" ht="15" customHeight="1">
      <c r="A38" s="8"/>
      <c r="B38" s="8"/>
      <c r="C38" s="8"/>
      <c r="D38" s="8"/>
      <c r="E38" s="8"/>
      <c r="F38" s="8"/>
      <c r="G38" s="29" t="s">
        <v>136</v>
      </c>
      <c r="H38" s="579" t="s">
        <v>150</v>
      </c>
      <c r="I38" s="579"/>
      <c r="J38" s="579"/>
      <c r="K38" s="579"/>
      <c r="L38" s="579"/>
      <c r="M38" s="579"/>
      <c r="N38" s="579"/>
      <c r="O38" s="579"/>
      <c r="P38" s="579"/>
      <c r="Q38" s="579"/>
      <c r="R38" s="8"/>
      <c r="S38" s="8"/>
      <c r="T38" s="8"/>
      <c r="U38" s="21"/>
      <c r="V38" s="8"/>
      <c r="W38" s="8"/>
      <c r="X38" s="8"/>
      <c r="Y38" s="10" t="s">
        <v>137</v>
      </c>
      <c r="Z38" s="579" t="s">
        <v>151</v>
      </c>
      <c r="AA38" s="579"/>
      <c r="AB38" s="579"/>
      <c r="AC38" s="579"/>
      <c r="AD38" s="579"/>
      <c r="AE38" s="579"/>
      <c r="AF38" s="579"/>
      <c r="AG38" s="579"/>
      <c r="AH38" s="579"/>
      <c r="AI38" s="579"/>
      <c r="AJ38" s="579"/>
      <c r="AK38" s="579"/>
      <c r="AL38" s="579"/>
      <c r="AM38" s="579"/>
      <c r="AN38" s="579"/>
      <c r="AO38" s="579"/>
      <c r="AP38" s="579"/>
      <c r="AQ38" s="8"/>
      <c r="AR38" s="10" t="s">
        <v>129</v>
      </c>
      <c r="AS38" s="580" t="s">
        <v>152</v>
      </c>
      <c r="AT38" s="580"/>
      <c r="AU38" s="580"/>
      <c r="AV38" s="580"/>
      <c r="AW38" s="580"/>
      <c r="AX38" s="580"/>
      <c r="AY38" s="580"/>
      <c r="AZ38" s="580"/>
      <c r="BA38" s="580"/>
      <c r="BB38" s="580"/>
      <c r="BC38" s="580"/>
      <c r="BD38" s="580"/>
      <c r="BE38" s="580"/>
      <c r="BF38" s="580"/>
      <c r="BG38" s="21"/>
      <c r="BH38" s="21"/>
      <c r="BI38" s="8"/>
      <c r="BJ38" s="21"/>
      <c r="BK38" s="21"/>
      <c r="BL38" s="8"/>
    </row>
    <row r="39" spans="1:64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21"/>
      <c r="BB39" s="21"/>
      <c r="BC39" s="8"/>
      <c r="BD39" s="21"/>
      <c r="BE39" s="21"/>
      <c r="BF39" s="8"/>
      <c r="BG39" s="21"/>
      <c r="BH39" s="21"/>
      <c r="BI39" s="8"/>
      <c r="BJ39" s="21"/>
      <c r="BK39" s="21"/>
      <c r="BL39" s="8"/>
    </row>
    <row r="40" spans="1:64" ht="12.75" customHeight="1">
      <c r="A40" s="8"/>
      <c r="B40" s="8"/>
      <c r="C40" s="8"/>
      <c r="D40" s="8"/>
      <c r="E40" s="8"/>
      <c r="F40" s="8"/>
      <c r="G40" s="10" t="s">
        <v>135</v>
      </c>
      <c r="H40" s="579" t="s">
        <v>153</v>
      </c>
      <c r="I40" s="579"/>
      <c r="J40" s="579"/>
      <c r="K40" s="579"/>
      <c r="L40" s="579"/>
      <c r="M40" s="579"/>
      <c r="N40" s="579"/>
      <c r="O40" s="579"/>
      <c r="P40" s="579"/>
      <c r="Q40" s="579"/>
      <c r="R40" s="8"/>
      <c r="S40" s="8"/>
      <c r="T40" s="8"/>
      <c r="U40" s="21"/>
      <c r="V40" s="8"/>
      <c r="W40" s="8"/>
      <c r="X40" s="8"/>
      <c r="Y40" s="8"/>
      <c r="Z40" s="579"/>
      <c r="AA40" s="579"/>
      <c r="AB40" s="579"/>
      <c r="AC40" s="579"/>
      <c r="AD40" s="579"/>
      <c r="AE40" s="579"/>
      <c r="AF40" s="579"/>
      <c r="AG40" s="579"/>
      <c r="AH40" s="579"/>
      <c r="AI40" s="579"/>
      <c r="AJ40" s="579"/>
      <c r="AK40" s="579"/>
      <c r="AL40" s="579"/>
      <c r="AM40" s="579"/>
      <c r="AN40" s="579"/>
      <c r="AO40" s="579"/>
      <c r="AP40" s="579"/>
      <c r="AQ40" s="8"/>
      <c r="AR40" s="8"/>
      <c r="AS40" s="579"/>
      <c r="AT40" s="579"/>
      <c r="AU40" s="579"/>
      <c r="AV40" s="579"/>
      <c r="AW40" s="579"/>
      <c r="AX40" s="579"/>
      <c r="AY40" s="579"/>
      <c r="AZ40" s="579"/>
      <c r="BA40" s="579"/>
      <c r="BB40" s="579"/>
      <c r="BC40" s="8"/>
      <c r="BD40" s="21"/>
      <c r="BE40" s="21"/>
      <c r="BF40" s="8"/>
      <c r="BG40" s="21"/>
      <c r="BH40" s="21"/>
      <c r="BI40" s="8"/>
      <c r="BJ40" s="21"/>
      <c r="BK40" s="21"/>
      <c r="BL40" s="8"/>
    </row>
    <row r="41" spans="1:64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21"/>
      <c r="BB41" s="21"/>
      <c r="BC41" s="8"/>
      <c r="BD41" s="21"/>
      <c r="BE41" s="21"/>
      <c r="BF41" s="8"/>
      <c r="BG41" s="21"/>
      <c r="BH41" s="21"/>
      <c r="BI41" s="8"/>
      <c r="BJ41" s="21"/>
      <c r="BK41" s="21"/>
      <c r="BL41" s="8"/>
    </row>
    <row r="42" spans="1:64" ht="18" customHeight="1">
      <c r="A42" s="583" t="s">
        <v>154</v>
      </c>
      <c r="B42" s="583"/>
      <c r="C42" s="583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3"/>
      <c r="AD42" s="583"/>
      <c r="AE42" s="583"/>
      <c r="AF42" s="583"/>
      <c r="AG42" s="583"/>
      <c r="AH42" s="583"/>
      <c r="AI42" s="583"/>
      <c r="AJ42" s="583"/>
      <c r="AK42" s="583"/>
      <c r="AL42" s="583"/>
      <c r="AM42" s="583"/>
      <c r="AN42" s="583"/>
      <c r="AO42" s="583"/>
      <c r="AP42" s="583"/>
      <c r="AQ42" s="583"/>
      <c r="AR42" s="583"/>
      <c r="AS42" s="583"/>
      <c r="AT42" s="583"/>
      <c r="AU42" s="583"/>
      <c r="AV42" s="583"/>
      <c r="AW42" s="583"/>
      <c r="AX42" s="583"/>
      <c r="AY42" s="583"/>
      <c r="AZ42" s="583"/>
      <c r="BA42" s="583"/>
      <c r="BB42" s="21"/>
      <c r="BC42" s="8"/>
      <c r="BD42" s="21"/>
      <c r="BE42" s="21"/>
      <c r="BF42" s="8"/>
      <c r="BG42" s="21"/>
      <c r="BH42" s="21"/>
      <c r="BI42" s="8"/>
      <c r="BJ42" s="21"/>
      <c r="BK42" s="21"/>
      <c r="BL42" s="8"/>
    </row>
    <row r="43" spans="1:64" ht="12.75" customHeight="1">
      <c r="A43" s="584" t="s">
        <v>155</v>
      </c>
      <c r="B43" s="585"/>
      <c r="C43" s="586"/>
      <c r="D43" s="590" t="s">
        <v>156</v>
      </c>
      <c r="E43" s="591"/>
      <c r="F43" s="591"/>
      <c r="G43" s="591"/>
      <c r="H43" s="591"/>
      <c r="I43" s="591"/>
      <c r="J43" s="591"/>
      <c r="K43" s="592"/>
      <c r="L43" s="590" t="s">
        <v>157</v>
      </c>
      <c r="M43" s="591"/>
      <c r="N43" s="591"/>
      <c r="O43" s="592"/>
      <c r="P43" s="596" t="s">
        <v>158</v>
      </c>
      <c r="Q43" s="597"/>
      <c r="R43" s="597"/>
      <c r="S43" s="597"/>
      <c r="T43" s="597"/>
      <c r="U43" s="597"/>
      <c r="V43" s="597"/>
      <c r="W43" s="597"/>
      <c r="X43" s="597"/>
      <c r="Y43" s="597"/>
      <c r="Z43" s="597"/>
      <c r="AA43" s="597"/>
      <c r="AB43" s="598"/>
      <c r="AC43" s="590" t="s">
        <v>159</v>
      </c>
      <c r="AD43" s="591"/>
      <c r="AE43" s="591"/>
      <c r="AF43" s="591"/>
      <c r="AG43" s="591"/>
      <c r="AH43" s="592"/>
      <c r="AI43" s="590" t="s">
        <v>160</v>
      </c>
      <c r="AJ43" s="599"/>
      <c r="AK43" s="599"/>
      <c r="AL43" s="599"/>
      <c r="AM43" s="599"/>
      <c r="AN43" s="600"/>
      <c r="AO43" s="584" t="s">
        <v>161</v>
      </c>
      <c r="AP43" s="585"/>
      <c r="AQ43" s="585"/>
      <c r="AR43" s="586"/>
      <c r="AS43" s="604" t="s">
        <v>162</v>
      </c>
      <c r="AT43" s="605"/>
      <c r="AU43" s="606"/>
    </row>
    <row r="44" spans="1:64" ht="48.75" customHeight="1">
      <c r="A44" s="587"/>
      <c r="B44" s="588"/>
      <c r="C44" s="589"/>
      <c r="D44" s="593"/>
      <c r="E44" s="594"/>
      <c r="F44" s="594"/>
      <c r="G44" s="594"/>
      <c r="H44" s="594"/>
      <c r="I44" s="594"/>
      <c r="J44" s="594"/>
      <c r="K44" s="595"/>
      <c r="L44" s="593"/>
      <c r="M44" s="594"/>
      <c r="N44" s="594"/>
      <c r="O44" s="595"/>
      <c r="P44" s="610" t="s">
        <v>163</v>
      </c>
      <c r="Q44" s="611"/>
      <c r="R44" s="611"/>
      <c r="S44" s="611"/>
      <c r="T44" s="611"/>
      <c r="U44" s="611"/>
      <c r="V44" s="612"/>
      <c r="W44" s="610" t="s">
        <v>164</v>
      </c>
      <c r="X44" s="611"/>
      <c r="Y44" s="611"/>
      <c r="Z44" s="611"/>
      <c r="AA44" s="611"/>
      <c r="AB44" s="612"/>
      <c r="AC44" s="593"/>
      <c r="AD44" s="594"/>
      <c r="AE44" s="594"/>
      <c r="AF44" s="594"/>
      <c r="AG44" s="594"/>
      <c r="AH44" s="595"/>
      <c r="AI44" s="601"/>
      <c r="AJ44" s="602"/>
      <c r="AK44" s="602"/>
      <c r="AL44" s="602"/>
      <c r="AM44" s="602"/>
      <c r="AN44" s="603"/>
      <c r="AO44" s="587"/>
      <c r="AP44" s="588"/>
      <c r="AQ44" s="588"/>
      <c r="AR44" s="589"/>
      <c r="AS44" s="607"/>
      <c r="AT44" s="608"/>
      <c r="AU44" s="609"/>
    </row>
    <row r="45" spans="1:64" ht="12" customHeight="1">
      <c r="A45" s="596">
        <v>1</v>
      </c>
      <c r="B45" s="597"/>
      <c r="C45" s="598"/>
      <c r="D45" s="596">
        <v>2</v>
      </c>
      <c r="E45" s="597"/>
      <c r="F45" s="597"/>
      <c r="G45" s="597"/>
      <c r="H45" s="597"/>
      <c r="I45" s="597"/>
      <c r="J45" s="597"/>
      <c r="K45" s="598"/>
      <c r="L45" s="596">
        <v>3</v>
      </c>
      <c r="M45" s="597"/>
      <c r="N45" s="597"/>
      <c r="O45" s="598"/>
      <c r="P45" s="596">
        <v>4</v>
      </c>
      <c r="Q45" s="597"/>
      <c r="R45" s="597"/>
      <c r="S45" s="597"/>
      <c r="T45" s="597"/>
      <c r="U45" s="597"/>
      <c r="V45" s="598"/>
      <c r="W45" s="596">
        <v>5</v>
      </c>
      <c r="X45" s="597"/>
      <c r="Y45" s="597"/>
      <c r="Z45" s="597"/>
      <c r="AA45" s="597"/>
      <c r="AB45" s="598"/>
      <c r="AC45" s="596">
        <v>6</v>
      </c>
      <c r="AD45" s="597"/>
      <c r="AE45" s="597"/>
      <c r="AF45" s="597"/>
      <c r="AG45" s="597"/>
      <c r="AH45" s="598"/>
      <c r="AI45" s="596">
        <v>7</v>
      </c>
      <c r="AJ45" s="597"/>
      <c r="AK45" s="597"/>
      <c r="AL45" s="597"/>
      <c r="AM45" s="597"/>
      <c r="AN45" s="598"/>
      <c r="AO45" s="596">
        <v>8</v>
      </c>
      <c r="AP45" s="597"/>
      <c r="AQ45" s="597"/>
      <c r="AR45" s="598"/>
      <c r="AS45" s="613">
        <v>9</v>
      </c>
      <c r="AT45" s="614"/>
      <c r="AU45" s="615"/>
    </row>
    <row r="46" spans="1:64" ht="13.5" customHeight="1">
      <c r="A46" s="616" t="s">
        <v>165</v>
      </c>
      <c r="B46" s="617"/>
      <c r="C46" s="618"/>
      <c r="D46" s="616">
        <v>39</v>
      </c>
      <c r="E46" s="617"/>
      <c r="F46" s="617"/>
      <c r="G46" s="617"/>
      <c r="H46" s="617"/>
      <c r="I46" s="617"/>
      <c r="J46" s="617"/>
      <c r="K46" s="618"/>
      <c r="L46" s="616"/>
      <c r="M46" s="617"/>
      <c r="N46" s="617"/>
      <c r="O46" s="618"/>
      <c r="P46" s="616"/>
      <c r="Q46" s="617"/>
      <c r="R46" s="617"/>
      <c r="S46" s="617"/>
      <c r="T46" s="617"/>
      <c r="U46" s="617"/>
      <c r="V46" s="618"/>
      <c r="W46" s="616"/>
      <c r="X46" s="617"/>
      <c r="Y46" s="617"/>
      <c r="Z46" s="617"/>
      <c r="AA46" s="617"/>
      <c r="AB46" s="618"/>
      <c r="AC46" s="616">
        <v>2</v>
      </c>
      <c r="AD46" s="617"/>
      <c r="AE46" s="617"/>
      <c r="AF46" s="617"/>
      <c r="AG46" s="617"/>
      <c r="AH46" s="618"/>
      <c r="AI46" s="616"/>
      <c r="AJ46" s="617"/>
      <c r="AK46" s="617"/>
      <c r="AL46" s="617"/>
      <c r="AM46" s="617"/>
      <c r="AN46" s="618"/>
      <c r="AO46" s="616">
        <v>11</v>
      </c>
      <c r="AP46" s="617"/>
      <c r="AQ46" s="617"/>
      <c r="AR46" s="618"/>
      <c r="AS46" s="619">
        <v>52</v>
      </c>
      <c r="AT46" s="620"/>
      <c r="AU46" s="621"/>
    </row>
    <row r="47" spans="1:64" ht="12" customHeight="1">
      <c r="A47" s="616" t="s">
        <v>166</v>
      </c>
      <c r="B47" s="617"/>
      <c r="C47" s="618"/>
      <c r="D47" s="616">
        <v>30.5</v>
      </c>
      <c r="E47" s="617"/>
      <c r="F47" s="617"/>
      <c r="G47" s="617"/>
      <c r="H47" s="617"/>
      <c r="I47" s="617"/>
      <c r="J47" s="617"/>
      <c r="K47" s="618"/>
      <c r="L47" s="616">
        <v>8.5</v>
      </c>
      <c r="M47" s="617"/>
      <c r="N47" s="617"/>
      <c r="O47" s="618"/>
      <c r="P47" s="616"/>
      <c r="Q47" s="617"/>
      <c r="R47" s="617"/>
      <c r="S47" s="617"/>
      <c r="T47" s="617"/>
      <c r="U47" s="617"/>
      <c r="V47" s="618"/>
      <c r="W47" s="616"/>
      <c r="X47" s="617"/>
      <c r="Y47" s="617"/>
      <c r="Z47" s="617"/>
      <c r="AA47" s="617"/>
      <c r="AB47" s="618"/>
      <c r="AC47" s="616">
        <v>2</v>
      </c>
      <c r="AD47" s="617"/>
      <c r="AE47" s="617"/>
      <c r="AF47" s="617"/>
      <c r="AG47" s="617"/>
      <c r="AH47" s="618"/>
      <c r="AI47" s="616"/>
      <c r="AJ47" s="617"/>
      <c r="AK47" s="617"/>
      <c r="AL47" s="617"/>
      <c r="AM47" s="617"/>
      <c r="AN47" s="618"/>
      <c r="AO47" s="616">
        <v>11</v>
      </c>
      <c r="AP47" s="617"/>
      <c r="AQ47" s="617"/>
      <c r="AR47" s="618"/>
      <c r="AS47" s="619">
        <v>52</v>
      </c>
      <c r="AT47" s="620"/>
      <c r="AU47" s="621"/>
    </row>
    <row r="48" spans="1:64" ht="12" customHeight="1">
      <c r="A48" s="616" t="s">
        <v>167</v>
      </c>
      <c r="B48" s="617"/>
      <c r="C48" s="618"/>
      <c r="D48" s="616">
        <v>28</v>
      </c>
      <c r="E48" s="617"/>
      <c r="F48" s="617"/>
      <c r="G48" s="617"/>
      <c r="H48" s="617"/>
      <c r="I48" s="617"/>
      <c r="J48" s="617"/>
      <c r="K48" s="618"/>
      <c r="L48" s="616"/>
      <c r="M48" s="617"/>
      <c r="N48" s="617"/>
      <c r="O48" s="618"/>
      <c r="P48" s="616">
        <v>12</v>
      </c>
      <c r="Q48" s="617"/>
      <c r="R48" s="617"/>
      <c r="S48" s="617"/>
      <c r="T48" s="617"/>
      <c r="U48" s="617"/>
      <c r="V48" s="618"/>
      <c r="W48" s="616"/>
      <c r="X48" s="617"/>
      <c r="Y48" s="617"/>
      <c r="Z48" s="617"/>
      <c r="AA48" s="617"/>
      <c r="AB48" s="618"/>
      <c r="AC48" s="616">
        <v>2</v>
      </c>
      <c r="AD48" s="617"/>
      <c r="AE48" s="617"/>
      <c r="AF48" s="617"/>
      <c r="AG48" s="617"/>
      <c r="AH48" s="618"/>
      <c r="AI48" s="616"/>
      <c r="AJ48" s="617"/>
      <c r="AK48" s="617"/>
      <c r="AL48" s="617"/>
      <c r="AM48" s="617"/>
      <c r="AN48" s="618"/>
      <c r="AO48" s="616">
        <v>10</v>
      </c>
      <c r="AP48" s="617"/>
      <c r="AQ48" s="617"/>
      <c r="AR48" s="618"/>
      <c r="AS48" s="619">
        <v>52</v>
      </c>
      <c r="AT48" s="620"/>
      <c r="AU48" s="621"/>
    </row>
    <row r="49" spans="1:47" ht="12" customHeight="1">
      <c r="A49" s="616" t="s">
        <v>168</v>
      </c>
      <c r="B49" s="617"/>
      <c r="C49" s="618"/>
      <c r="D49" s="616">
        <v>19</v>
      </c>
      <c r="E49" s="617"/>
      <c r="F49" s="617"/>
      <c r="G49" s="617"/>
      <c r="H49" s="617"/>
      <c r="I49" s="617"/>
      <c r="J49" s="617"/>
      <c r="K49" s="618"/>
      <c r="L49" s="616"/>
      <c r="M49" s="617"/>
      <c r="N49" s="617"/>
      <c r="O49" s="618"/>
      <c r="P49" s="616">
        <v>10</v>
      </c>
      <c r="Q49" s="617"/>
      <c r="R49" s="617"/>
      <c r="S49" s="617"/>
      <c r="T49" s="617"/>
      <c r="U49" s="617"/>
      <c r="V49" s="618"/>
      <c r="W49" s="616">
        <v>4</v>
      </c>
      <c r="X49" s="617"/>
      <c r="Y49" s="617"/>
      <c r="Z49" s="617"/>
      <c r="AA49" s="617"/>
      <c r="AB49" s="618"/>
      <c r="AC49" s="616">
        <v>2</v>
      </c>
      <c r="AD49" s="617"/>
      <c r="AE49" s="617"/>
      <c r="AF49" s="617"/>
      <c r="AG49" s="617"/>
      <c r="AH49" s="618"/>
      <c r="AI49" s="616">
        <v>6</v>
      </c>
      <c r="AJ49" s="617"/>
      <c r="AK49" s="617"/>
      <c r="AL49" s="617"/>
      <c r="AM49" s="617"/>
      <c r="AN49" s="618"/>
      <c r="AO49" s="616">
        <v>2</v>
      </c>
      <c r="AP49" s="617"/>
      <c r="AQ49" s="617"/>
      <c r="AR49" s="618"/>
      <c r="AS49" s="619">
        <v>43</v>
      </c>
      <c r="AT49" s="620"/>
      <c r="AU49" s="621"/>
    </row>
    <row r="50" spans="1:47" ht="12" customHeight="1">
      <c r="A50" s="622" t="s">
        <v>169</v>
      </c>
      <c r="B50" s="623"/>
      <c r="C50" s="624"/>
      <c r="D50" s="625" t="s">
        <v>170</v>
      </c>
      <c r="E50" s="626"/>
      <c r="F50" s="626"/>
      <c r="G50" s="626"/>
      <c r="H50" s="626"/>
      <c r="I50" s="626"/>
      <c r="J50" s="626"/>
      <c r="K50" s="627"/>
      <c r="L50" s="625">
        <v>8.5</v>
      </c>
      <c r="M50" s="626"/>
      <c r="N50" s="626"/>
      <c r="O50" s="627"/>
      <c r="P50" s="625">
        <v>22</v>
      </c>
      <c r="Q50" s="626"/>
      <c r="R50" s="626"/>
      <c r="S50" s="626"/>
      <c r="T50" s="626"/>
      <c r="U50" s="626"/>
      <c r="V50" s="627"/>
      <c r="W50" s="625">
        <v>4</v>
      </c>
      <c r="X50" s="626"/>
      <c r="Y50" s="626"/>
      <c r="Z50" s="626"/>
      <c r="AA50" s="626"/>
      <c r="AB50" s="627"/>
      <c r="AC50" s="625">
        <v>8</v>
      </c>
      <c r="AD50" s="626"/>
      <c r="AE50" s="626"/>
      <c r="AF50" s="626"/>
      <c r="AG50" s="626"/>
      <c r="AH50" s="627"/>
      <c r="AI50" s="625">
        <v>6</v>
      </c>
      <c r="AJ50" s="626"/>
      <c r="AK50" s="626"/>
      <c r="AL50" s="626"/>
      <c r="AM50" s="626"/>
      <c r="AN50" s="627"/>
      <c r="AO50" s="625">
        <v>34</v>
      </c>
      <c r="AP50" s="626"/>
      <c r="AQ50" s="626"/>
      <c r="AR50" s="627"/>
      <c r="AS50" s="628">
        <v>199</v>
      </c>
      <c r="AT50" s="629"/>
      <c r="AU50" s="630"/>
    </row>
  </sheetData>
  <mergeCells count="530">
    <mergeCell ref="A50:C50"/>
    <mergeCell ref="D50:K50"/>
    <mergeCell ref="L50:O50"/>
    <mergeCell ref="P50:V50"/>
    <mergeCell ref="W50:AB50"/>
    <mergeCell ref="AC50:AH50"/>
    <mergeCell ref="AI50:AN50"/>
    <mergeCell ref="AO50:AR50"/>
    <mergeCell ref="AS50:AU50"/>
    <mergeCell ref="A49:C49"/>
    <mergeCell ref="D49:K49"/>
    <mergeCell ref="L49:O49"/>
    <mergeCell ref="P49:V49"/>
    <mergeCell ref="W49:AB49"/>
    <mergeCell ref="AC49:AH49"/>
    <mergeCell ref="AI49:AN49"/>
    <mergeCell ref="AO49:AR49"/>
    <mergeCell ref="AS49:AU49"/>
    <mergeCell ref="A48:C48"/>
    <mergeCell ref="D48:K48"/>
    <mergeCell ref="L48:O48"/>
    <mergeCell ref="P48:V48"/>
    <mergeCell ref="W48:AB48"/>
    <mergeCell ref="AC48:AH48"/>
    <mergeCell ref="AI48:AN48"/>
    <mergeCell ref="AO48:AR48"/>
    <mergeCell ref="AS48:AU48"/>
    <mergeCell ref="A47:C47"/>
    <mergeCell ref="D47:K47"/>
    <mergeCell ref="L47:O47"/>
    <mergeCell ref="P47:V47"/>
    <mergeCell ref="W47:AB47"/>
    <mergeCell ref="AC47:AH47"/>
    <mergeCell ref="AI47:AN47"/>
    <mergeCell ref="AO47:AR47"/>
    <mergeCell ref="AS47:AU47"/>
    <mergeCell ref="A46:C46"/>
    <mergeCell ref="D46:K46"/>
    <mergeCell ref="L46:O46"/>
    <mergeCell ref="P46:V46"/>
    <mergeCell ref="W46:AB46"/>
    <mergeCell ref="AC46:AH46"/>
    <mergeCell ref="AI46:AN46"/>
    <mergeCell ref="AO46:AR46"/>
    <mergeCell ref="AS46:AU46"/>
    <mergeCell ref="A45:C45"/>
    <mergeCell ref="D45:K45"/>
    <mergeCell ref="L45:O45"/>
    <mergeCell ref="P45:V45"/>
    <mergeCell ref="W45:AB45"/>
    <mergeCell ref="AC45:AH45"/>
    <mergeCell ref="AI45:AN45"/>
    <mergeCell ref="AO45:AR45"/>
    <mergeCell ref="AS45:AU45"/>
    <mergeCell ref="A42:BA42"/>
    <mergeCell ref="A43:C44"/>
    <mergeCell ref="D43:K44"/>
    <mergeCell ref="L43:O44"/>
    <mergeCell ref="P43:AB43"/>
    <mergeCell ref="AC43:AH44"/>
    <mergeCell ref="AI43:AN44"/>
    <mergeCell ref="AO43:AR44"/>
    <mergeCell ref="AS43:AU44"/>
    <mergeCell ref="P44:V44"/>
    <mergeCell ref="W44:AB44"/>
    <mergeCell ref="H37:V37"/>
    <mergeCell ref="Z37:AP37"/>
    <mergeCell ref="AS37:BB37"/>
    <mergeCell ref="H38:Q38"/>
    <mergeCell ref="Z38:AP38"/>
    <mergeCell ref="AS38:BF38"/>
    <mergeCell ref="H40:Q40"/>
    <mergeCell ref="Z40:AP40"/>
    <mergeCell ref="AS40:BB40"/>
    <mergeCell ref="AW28:AW29"/>
    <mergeCell ref="AX28:AX29"/>
    <mergeCell ref="AY28:AY29"/>
    <mergeCell ref="AZ28:AZ29"/>
    <mergeCell ref="BA28:BA29"/>
    <mergeCell ref="A36:F36"/>
    <mergeCell ref="H36:V36"/>
    <mergeCell ref="Z36:AF36"/>
    <mergeCell ref="AS36:BL36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T7:AT8"/>
    <mergeCell ref="AU7:AU8"/>
    <mergeCell ref="AV7:AV8"/>
    <mergeCell ref="AW7:AW8"/>
    <mergeCell ref="AX7:AX8"/>
    <mergeCell ref="AY7:AY8"/>
    <mergeCell ref="AZ7:AZ8"/>
    <mergeCell ref="BA7:BA8"/>
    <mergeCell ref="B9:BA9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K2:AM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1"/>
  <sheetViews>
    <sheetView showGridLines="0" tabSelected="1" workbookViewId="0">
      <pane xSplit="2" ySplit="7" topLeftCell="C8" activePane="bottomRight" state="frozen"/>
      <selection activeCell="S53" sqref="S53"/>
      <selection pane="topRight"/>
      <selection pane="bottomLeft"/>
      <selection pane="bottomRight" activeCell="A22" sqref="A22:XFD22"/>
    </sheetView>
  </sheetViews>
  <sheetFormatPr defaultColWidth="14.6640625" defaultRowHeight="13.5" customHeight="1"/>
  <cols>
    <col min="1" max="1" width="11.6640625" style="7" bestFit="1" customWidth="1"/>
    <col min="2" max="2" width="35.83203125" style="7" bestFit="1" customWidth="1"/>
    <col min="3" max="3" width="16.1640625" style="7" bestFit="1" customWidth="1"/>
    <col min="4" max="7" width="0" style="7" hidden="1" bestFit="1" customWidth="1"/>
    <col min="8" max="8" width="7" style="7" bestFit="1" customWidth="1"/>
    <col min="9" max="10" width="5.5" style="7" bestFit="1" customWidth="1"/>
    <col min="11" max="11" width="6.6640625" style="7" bestFit="1" customWidth="1"/>
    <col min="12" max="12" width="7.5" style="7" bestFit="1" customWidth="1"/>
    <col min="13" max="13" width="0" style="7" hidden="1" bestFit="1" customWidth="1"/>
    <col min="14" max="14" width="5.33203125" style="7" bestFit="1" customWidth="1"/>
    <col min="15" max="15" width="10" style="7" bestFit="1" customWidth="1"/>
    <col min="16" max="16" width="0" style="7" hidden="1" bestFit="1" customWidth="1"/>
    <col min="17" max="17" width="10.1640625" style="7" bestFit="1" customWidth="1"/>
    <col min="18" max="18" width="0" style="7" hidden="1" bestFit="1" customWidth="1"/>
    <col min="19" max="19" width="9.83203125" style="7" bestFit="1" customWidth="1"/>
    <col min="20" max="20" width="0" style="7" hidden="1" bestFit="1" customWidth="1"/>
    <col min="21" max="21" width="9.5" style="7" bestFit="1" customWidth="1"/>
    <col min="22" max="22" width="0" style="7" hidden="1" bestFit="1" customWidth="1"/>
    <col min="23" max="23" width="10" style="7" bestFit="1" customWidth="1"/>
    <col min="24" max="24" width="0" style="7" hidden="1" bestFit="1" customWidth="1"/>
    <col min="25" max="25" width="10" style="7" bestFit="1" customWidth="1"/>
    <col min="26" max="26" width="0" style="7" hidden="1" bestFit="1" customWidth="1"/>
    <col min="27" max="27" width="9.5" style="7" bestFit="1" customWidth="1"/>
    <col min="28" max="28" width="0" style="7" hidden="1" bestFit="1" customWidth="1"/>
    <col min="29" max="29" width="9.5" style="7" bestFit="1" customWidth="1"/>
    <col min="30" max="30" width="0" style="7" hidden="1" bestFit="1" customWidth="1"/>
    <col min="31" max="31" width="10.1640625" style="7" bestFit="1" customWidth="1"/>
    <col min="32" max="32" width="0" style="7" hidden="1" bestFit="1" customWidth="1"/>
    <col min="33" max="33" width="14.6640625" style="7" bestFit="1"/>
    <col min="34" max="16384" width="14.6640625" style="7"/>
  </cols>
  <sheetData>
    <row r="1" spans="1:33" ht="12.75" customHeight="1">
      <c r="A1" s="577" t="s">
        <v>171</v>
      </c>
      <c r="B1" s="631" t="s">
        <v>172</v>
      </c>
      <c r="C1" s="634" t="s">
        <v>173</v>
      </c>
      <c r="D1" s="635"/>
      <c r="E1" s="635"/>
      <c r="F1" s="635"/>
      <c r="G1" s="635" t="s">
        <v>174</v>
      </c>
      <c r="H1" s="635"/>
      <c r="I1" s="635"/>
      <c r="J1" s="635"/>
      <c r="K1" s="635"/>
      <c r="L1" s="635"/>
      <c r="M1" s="635"/>
      <c r="N1" s="636"/>
      <c r="O1" s="637"/>
      <c r="P1" s="638" t="s">
        <v>175</v>
      </c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</row>
    <row r="2" spans="1:33" ht="12.75" customHeight="1">
      <c r="A2" s="577"/>
      <c r="B2" s="632"/>
      <c r="C2" s="634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6"/>
      <c r="O2" s="637"/>
      <c r="P2" s="639" t="s">
        <v>176</v>
      </c>
      <c r="Q2" s="640"/>
      <c r="R2" s="640"/>
      <c r="S2" s="641"/>
      <c r="T2" s="642" t="s">
        <v>177</v>
      </c>
      <c r="U2" s="577"/>
      <c r="V2" s="577"/>
      <c r="W2" s="643"/>
      <c r="X2" s="639" t="s">
        <v>178</v>
      </c>
      <c r="Y2" s="644"/>
      <c r="Z2" s="644"/>
      <c r="AA2" s="645"/>
      <c r="AB2" s="638" t="s">
        <v>179</v>
      </c>
      <c r="AC2" s="577"/>
      <c r="AD2" s="577"/>
      <c r="AE2" s="643"/>
      <c r="AF2" s="32" t="s">
        <v>180</v>
      </c>
    </row>
    <row r="3" spans="1:33" ht="12.75" customHeight="1">
      <c r="A3" s="577"/>
      <c r="B3" s="632"/>
      <c r="C3" s="646" t="s">
        <v>181</v>
      </c>
      <c r="D3" s="649" t="s">
        <v>182</v>
      </c>
      <c r="E3" s="650" t="s">
        <v>183</v>
      </c>
      <c r="F3" s="577" t="s">
        <v>184</v>
      </c>
      <c r="G3" s="18"/>
      <c r="H3" s="651" t="s">
        <v>185</v>
      </c>
      <c r="I3" s="651" t="s">
        <v>186</v>
      </c>
      <c r="J3" s="635" t="s">
        <v>187</v>
      </c>
      <c r="K3" s="635"/>
      <c r="L3" s="635"/>
      <c r="M3" s="635"/>
      <c r="N3" s="636"/>
      <c r="O3" s="654"/>
      <c r="P3" s="639" t="s">
        <v>188</v>
      </c>
      <c r="Q3" s="644"/>
      <c r="R3" s="644" t="s">
        <v>189</v>
      </c>
      <c r="S3" s="655"/>
      <c r="T3" s="642" t="s">
        <v>190</v>
      </c>
      <c r="U3" s="577"/>
      <c r="V3" s="577" t="s">
        <v>191</v>
      </c>
      <c r="W3" s="643"/>
      <c r="X3" s="639" t="s">
        <v>192</v>
      </c>
      <c r="Y3" s="644"/>
      <c r="Z3" s="644" t="s">
        <v>193</v>
      </c>
      <c r="AA3" s="645"/>
      <c r="AB3" s="638" t="s">
        <v>194</v>
      </c>
      <c r="AC3" s="577"/>
      <c r="AD3" s="577" t="s">
        <v>195</v>
      </c>
      <c r="AE3" s="643"/>
      <c r="AF3" s="32" t="s">
        <v>196</v>
      </c>
    </row>
    <row r="4" spans="1:33" ht="12.75" customHeight="1">
      <c r="A4" s="577"/>
      <c r="B4" s="632"/>
      <c r="C4" s="647"/>
      <c r="D4" s="649"/>
      <c r="E4" s="650"/>
      <c r="F4" s="577"/>
      <c r="G4" s="18"/>
      <c r="H4" s="652"/>
      <c r="I4" s="652"/>
      <c r="J4" s="656" t="s">
        <v>169</v>
      </c>
      <c r="K4" s="577" t="s">
        <v>197</v>
      </c>
      <c r="L4" s="577"/>
      <c r="M4" s="577"/>
      <c r="N4" s="659"/>
      <c r="O4" s="660"/>
      <c r="P4" s="639" t="s">
        <v>198</v>
      </c>
      <c r="Q4" s="644"/>
      <c r="R4" s="644" t="s">
        <v>199</v>
      </c>
      <c r="S4" s="655"/>
      <c r="T4" s="638" t="s">
        <v>200</v>
      </c>
      <c r="U4" s="577"/>
      <c r="V4" s="577" t="s">
        <v>199</v>
      </c>
      <c r="W4" s="643"/>
      <c r="X4" s="639" t="s">
        <v>200</v>
      </c>
      <c r="Y4" s="644"/>
      <c r="Z4" s="644" t="s">
        <v>201</v>
      </c>
      <c r="AA4" s="645"/>
      <c r="AB4" s="638" t="s">
        <v>202</v>
      </c>
      <c r="AC4" s="577"/>
      <c r="AD4" s="577" t="s">
        <v>198</v>
      </c>
      <c r="AE4" s="643"/>
      <c r="AF4" s="32" t="s">
        <v>203</v>
      </c>
    </row>
    <row r="5" spans="1:33" ht="16.5" customHeight="1">
      <c r="A5" s="577"/>
      <c r="B5" s="632"/>
      <c r="C5" s="647"/>
      <c r="D5" s="649"/>
      <c r="E5" s="650"/>
      <c r="F5" s="577"/>
      <c r="G5" s="18"/>
      <c r="H5" s="652"/>
      <c r="I5" s="652"/>
      <c r="J5" s="657"/>
      <c r="K5" s="650" t="s">
        <v>204</v>
      </c>
      <c r="L5" s="650" t="s">
        <v>205</v>
      </c>
      <c r="M5" s="651"/>
      <c r="N5" s="661" t="s">
        <v>206</v>
      </c>
      <c r="O5" s="663" t="s">
        <v>207</v>
      </c>
      <c r="P5" s="639" t="s">
        <v>208</v>
      </c>
      <c r="Q5" s="665" t="s">
        <v>169</v>
      </c>
      <c r="R5" s="644" t="s">
        <v>208</v>
      </c>
      <c r="S5" s="667" t="s">
        <v>169</v>
      </c>
      <c r="T5" s="638" t="s">
        <v>208</v>
      </c>
      <c r="U5" s="651" t="s">
        <v>169</v>
      </c>
      <c r="V5" s="577" t="s">
        <v>208</v>
      </c>
      <c r="W5" s="663" t="s">
        <v>169</v>
      </c>
      <c r="X5" s="639" t="s">
        <v>208</v>
      </c>
      <c r="Y5" s="665" t="s">
        <v>169</v>
      </c>
      <c r="Z5" s="669" t="s">
        <v>208</v>
      </c>
      <c r="AA5" s="671" t="s">
        <v>169</v>
      </c>
      <c r="AB5" s="638" t="s">
        <v>208</v>
      </c>
      <c r="AC5" s="651" t="s">
        <v>169</v>
      </c>
      <c r="AD5" s="577" t="s">
        <v>208</v>
      </c>
      <c r="AE5" s="663" t="s">
        <v>169</v>
      </c>
      <c r="AF5" s="638" t="s">
        <v>208</v>
      </c>
    </row>
    <row r="6" spans="1:33" ht="44.25" customHeight="1">
      <c r="A6" s="577"/>
      <c r="B6" s="633"/>
      <c r="C6" s="648"/>
      <c r="D6" s="649"/>
      <c r="E6" s="650"/>
      <c r="F6" s="577"/>
      <c r="G6" s="18"/>
      <c r="H6" s="653"/>
      <c r="I6" s="653"/>
      <c r="J6" s="658"/>
      <c r="K6" s="650"/>
      <c r="L6" s="650"/>
      <c r="M6" s="653"/>
      <c r="N6" s="662"/>
      <c r="O6" s="664"/>
      <c r="P6" s="639"/>
      <c r="Q6" s="666"/>
      <c r="R6" s="644"/>
      <c r="S6" s="668"/>
      <c r="T6" s="638"/>
      <c r="U6" s="653"/>
      <c r="V6" s="577"/>
      <c r="W6" s="664"/>
      <c r="X6" s="639"/>
      <c r="Y6" s="666"/>
      <c r="Z6" s="670"/>
      <c r="AA6" s="672"/>
      <c r="AB6" s="638"/>
      <c r="AC6" s="653"/>
      <c r="AD6" s="577"/>
      <c r="AE6" s="664"/>
      <c r="AF6" s="638"/>
    </row>
    <row r="7" spans="1:33" ht="13.5" customHeight="1">
      <c r="A7" s="18" t="s">
        <v>75</v>
      </c>
      <c r="B7" s="34" t="s">
        <v>76</v>
      </c>
      <c r="C7" s="42">
        <v>3</v>
      </c>
      <c r="D7" s="32" t="s">
        <v>80</v>
      </c>
      <c r="E7" s="18" t="s">
        <v>81</v>
      </c>
      <c r="F7" s="18" t="s">
        <v>82</v>
      </c>
      <c r="G7" s="18" t="s">
        <v>84</v>
      </c>
      <c r="H7" s="18"/>
      <c r="I7" s="18">
        <v>5</v>
      </c>
      <c r="J7" s="43">
        <v>6</v>
      </c>
      <c r="K7" s="18">
        <v>7</v>
      </c>
      <c r="L7" s="18">
        <v>8</v>
      </c>
      <c r="M7" s="18" t="s">
        <v>92</v>
      </c>
      <c r="N7" s="38">
        <v>9</v>
      </c>
      <c r="O7" s="34">
        <v>10</v>
      </c>
      <c r="P7" s="44" t="s">
        <v>94</v>
      </c>
      <c r="Q7" s="45">
        <v>11</v>
      </c>
      <c r="R7" s="35" t="s">
        <v>101</v>
      </c>
      <c r="S7" s="36">
        <v>12</v>
      </c>
      <c r="T7" s="32" t="s">
        <v>108</v>
      </c>
      <c r="U7" s="18">
        <v>13</v>
      </c>
      <c r="V7" s="18" t="s">
        <v>115</v>
      </c>
      <c r="W7" s="34">
        <v>14</v>
      </c>
      <c r="X7" s="33" t="s">
        <v>122</v>
      </c>
      <c r="Y7" s="35">
        <v>15</v>
      </c>
      <c r="Z7" s="35" t="s">
        <v>209</v>
      </c>
      <c r="AA7" s="36">
        <v>16</v>
      </c>
      <c r="AB7" s="32" t="s">
        <v>210</v>
      </c>
      <c r="AC7" s="18">
        <v>17</v>
      </c>
      <c r="AD7" s="18" t="s">
        <v>211</v>
      </c>
      <c r="AE7" s="34">
        <v>18</v>
      </c>
      <c r="AF7" s="32" t="s">
        <v>212</v>
      </c>
    </row>
    <row r="8" spans="1:33" ht="13.5" customHeight="1">
      <c r="A8" s="18"/>
      <c r="B8" s="34"/>
      <c r="C8" s="46"/>
      <c r="D8" s="32"/>
      <c r="E8" s="18"/>
      <c r="F8" s="18"/>
      <c r="G8" s="18"/>
      <c r="H8" s="18"/>
      <c r="I8" s="18"/>
      <c r="J8" s="47">
        <f>Q10+S10+U10+W10+Y10+AA10+AC10+AE10</f>
        <v>5436</v>
      </c>
      <c r="K8" s="18"/>
      <c r="L8" s="18"/>
      <c r="M8" s="18"/>
      <c r="N8" s="38"/>
      <c r="O8" s="34"/>
      <c r="P8" s="44"/>
      <c r="Q8" s="33"/>
      <c r="R8" s="33"/>
      <c r="S8" s="36"/>
      <c r="T8" s="48"/>
      <c r="U8" s="32"/>
      <c r="V8" s="32"/>
      <c r="W8" s="46"/>
      <c r="X8" s="44"/>
      <c r="Y8" s="33"/>
      <c r="Z8" s="33"/>
      <c r="AA8" s="49"/>
      <c r="AB8" s="48"/>
      <c r="AC8" s="32"/>
      <c r="AD8" s="32"/>
      <c r="AE8" s="46"/>
      <c r="AF8" s="32"/>
    </row>
    <row r="9" spans="1:33" ht="13.5" customHeight="1">
      <c r="A9" s="18"/>
      <c r="B9" s="34"/>
      <c r="C9" s="46"/>
      <c r="D9" s="32"/>
      <c r="E9" s="18"/>
      <c r="F9" s="18"/>
      <c r="G9" s="18"/>
      <c r="H9" s="47">
        <f>SUM(H11+H30+H37+H41+H59+H63+H64+H67+H68++H73+H74+H79+H77+H80)</f>
        <v>6588</v>
      </c>
      <c r="I9" s="47">
        <f>SUM(I11+I30+I37+I41+I59+I63+I64+I67+I68++I73+I74+I79+I77+I80)</f>
        <v>2196</v>
      </c>
      <c r="J9" s="47">
        <f>J11+J30+J37+J40+J78</f>
        <v>4392</v>
      </c>
      <c r="K9" s="47">
        <f>SUM(K11+K30+K37+K41+K59+K63+K64+K67+K68++K73+K74+K79+K77+K80)</f>
        <v>2068</v>
      </c>
      <c r="L9" s="47">
        <f>SUM(L11+L30+L37+L41+L59+L63+L64+L67+L68++L73+L74+L79+L77+L80)</f>
        <v>2044</v>
      </c>
      <c r="M9" s="47">
        <f>SUM(M11+M30+M37+M41+M59+M63+M64+M67+M68++M73+M74+M79+M77+M80)</f>
        <v>74</v>
      </c>
      <c r="N9" s="47">
        <f>SUM(N11+N30+N37+N41+N59+N63+N64+N67+N68++N73+N74+N79+N77+N80)</f>
        <v>110</v>
      </c>
      <c r="O9" s="50">
        <f>SUM(O11+O30+O37+O41+O59+O63+O64+O67+O68++O73+O74+O79+O77+O80)</f>
        <v>1962</v>
      </c>
      <c r="P9" s="44"/>
      <c r="Q9" s="51">
        <f>SUM(Q10/17)</f>
        <v>36</v>
      </c>
      <c r="R9" s="52" t="e">
        <f t="shared" ref="R9:AD9" si="0">SUM(R10/17)</f>
        <v>#VALUE!</v>
      </c>
      <c r="S9" s="53">
        <f>SUM(S10/22)</f>
        <v>36</v>
      </c>
      <c r="T9" s="54" t="e">
        <f t="shared" si="0"/>
        <v>#VALUE!</v>
      </c>
      <c r="U9" s="51">
        <f t="shared" si="0"/>
        <v>36</v>
      </c>
      <c r="V9" s="52" t="e">
        <f t="shared" si="0"/>
        <v>#VALUE!</v>
      </c>
      <c r="W9" s="55">
        <f>SUM(W10/22)</f>
        <v>36</v>
      </c>
      <c r="X9" s="54" t="e">
        <f t="shared" si="0"/>
        <v>#VALUE!</v>
      </c>
      <c r="Y9" s="51">
        <f t="shared" si="0"/>
        <v>36</v>
      </c>
      <c r="Z9" s="52" t="e">
        <f t="shared" si="0"/>
        <v>#VALUE!</v>
      </c>
      <c r="AA9" s="55">
        <f>SUM(AA10/23)</f>
        <v>36</v>
      </c>
      <c r="AB9" s="54" t="e">
        <f t="shared" si="0"/>
        <v>#VALUE!</v>
      </c>
      <c r="AC9" s="51">
        <f>SUM(AC10/16)</f>
        <v>36</v>
      </c>
      <c r="AD9" s="52" t="e">
        <f t="shared" si="0"/>
        <v>#VALUE!</v>
      </c>
      <c r="AE9" s="55">
        <f>SUM(AE10/17)</f>
        <v>36</v>
      </c>
      <c r="AF9" s="32"/>
    </row>
    <row r="10" spans="1:33" ht="13.5" customHeight="1">
      <c r="A10" s="56"/>
      <c r="B10" s="57"/>
      <c r="C10" s="58"/>
      <c r="D10" s="59"/>
      <c r="E10" s="56"/>
      <c r="F10" s="56"/>
      <c r="G10" s="56"/>
      <c r="H10" s="56"/>
      <c r="I10" s="56"/>
      <c r="J10" s="60"/>
      <c r="K10" s="56"/>
      <c r="L10" s="56"/>
      <c r="M10" s="56"/>
      <c r="N10" s="61"/>
      <c r="O10" s="57"/>
      <c r="P10" s="62"/>
      <c r="Q10" s="63">
        <f t="shared" ref="Q10:AE10" si="1">SUM(Q11+Q30+Q37+Q41+Q59)</f>
        <v>612</v>
      </c>
      <c r="R10" s="64" t="e">
        <f t="shared" si="1"/>
        <v>#VALUE!</v>
      </c>
      <c r="S10" s="65">
        <f t="shared" si="1"/>
        <v>792</v>
      </c>
      <c r="T10" s="66" t="e">
        <f t="shared" si="1"/>
        <v>#VALUE!</v>
      </c>
      <c r="U10" s="67">
        <f t="shared" si="1"/>
        <v>612</v>
      </c>
      <c r="V10" s="68" t="e">
        <f t="shared" si="1"/>
        <v>#VALUE!</v>
      </c>
      <c r="W10" s="69">
        <f t="shared" si="1"/>
        <v>792</v>
      </c>
      <c r="X10" s="66" t="e">
        <f t="shared" si="1"/>
        <v>#VALUE!</v>
      </c>
      <c r="Y10" s="63">
        <f t="shared" si="1"/>
        <v>612</v>
      </c>
      <c r="Z10" s="64" t="e">
        <f t="shared" si="1"/>
        <v>#VALUE!</v>
      </c>
      <c r="AA10" s="70">
        <f t="shared" si="1"/>
        <v>828</v>
      </c>
      <c r="AB10" s="66" t="e">
        <f t="shared" si="1"/>
        <v>#VALUE!</v>
      </c>
      <c r="AC10" s="67">
        <f t="shared" si="1"/>
        <v>576</v>
      </c>
      <c r="AD10" s="68" t="e">
        <f t="shared" si="1"/>
        <v>#VALUE!</v>
      </c>
      <c r="AE10" s="69">
        <f t="shared" si="1"/>
        <v>612</v>
      </c>
      <c r="AF10" s="71"/>
      <c r="AG10" s="72">
        <f>Q10+S10+U10+W10+Y10+AA10+AC10+AE10</f>
        <v>5436</v>
      </c>
    </row>
    <row r="11" spans="1:33" ht="13.5" customHeight="1">
      <c r="A11" s="73" t="s">
        <v>213</v>
      </c>
      <c r="B11" s="74" t="s">
        <v>214</v>
      </c>
      <c r="C11" s="75"/>
      <c r="D11" s="76"/>
      <c r="E11" s="73"/>
      <c r="F11" s="73"/>
      <c r="G11" s="73"/>
      <c r="H11" s="77">
        <f t="shared" ref="H11:AE11" si="2">H12+H21+H26</f>
        <v>2106</v>
      </c>
      <c r="I11" s="77">
        <f t="shared" si="2"/>
        <v>702</v>
      </c>
      <c r="J11" s="77">
        <f t="shared" si="2"/>
        <v>1404</v>
      </c>
      <c r="K11" s="77">
        <f t="shared" si="2"/>
        <v>822</v>
      </c>
      <c r="L11" s="77">
        <f t="shared" si="2"/>
        <v>562</v>
      </c>
      <c r="M11" s="77">
        <f t="shared" si="2"/>
        <v>0</v>
      </c>
      <c r="N11" s="77">
        <f t="shared" si="2"/>
        <v>20</v>
      </c>
      <c r="O11" s="78">
        <f t="shared" si="2"/>
        <v>0</v>
      </c>
      <c r="P11" s="79">
        <f t="shared" si="2"/>
        <v>573</v>
      </c>
      <c r="Q11" s="80">
        <f t="shared" si="2"/>
        <v>612</v>
      </c>
      <c r="R11" s="77">
        <f t="shared" si="2"/>
        <v>723</v>
      </c>
      <c r="S11" s="78">
        <f t="shared" si="2"/>
        <v>792</v>
      </c>
      <c r="T11" s="81">
        <f t="shared" si="2"/>
        <v>152</v>
      </c>
      <c r="U11" s="80">
        <f t="shared" si="2"/>
        <v>0</v>
      </c>
      <c r="V11" s="77">
        <f t="shared" si="2"/>
        <v>147</v>
      </c>
      <c r="W11" s="78">
        <f t="shared" si="2"/>
        <v>0</v>
      </c>
      <c r="X11" s="81">
        <f t="shared" si="2"/>
        <v>0</v>
      </c>
      <c r="Y11" s="80">
        <f t="shared" si="2"/>
        <v>0</v>
      </c>
      <c r="Z11" s="77">
        <f t="shared" si="2"/>
        <v>0</v>
      </c>
      <c r="AA11" s="78">
        <f t="shared" si="2"/>
        <v>0</v>
      </c>
      <c r="AB11" s="81">
        <f t="shared" si="2"/>
        <v>0</v>
      </c>
      <c r="AC11" s="80">
        <f t="shared" si="2"/>
        <v>0</v>
      </c>
      <c r="AD11" s="77">
        <f t="shared" si="2"/>
        <v>0</v>
      </c>
      <c r="AE11" s="77">
        <f t="shared" si="2"/>
        <v>0</v>
      </c>
      <c r="AF11" s="82"/>
      <c r="AG11" s="83"/>
    </row>
    <row r="12" spans="1:33" ht="17.25" customHeight="1">
      <c r="A12" s="84" t="s">
        <v>215</v>
      </c>
      <c r="B12" s="85" t="s">
        <v>216</v>
      </c>
      <c r="C12" s="86"/>
      <c r="D12" s="87"/>
      <c r="E12" s="88"/>
      <c r="F12" s="88"/>
      <c r="G12" s="88"/>
      <c r="H12" s="89">
        <f>H13+H14+H15+H16+H17+H18+H19+H20</f>
        <v>1359</v>
      </c>
      <c r="I12" s="89">
        <f t="shared" ref="I12:AE12" si="3">I13+I14+I15+I16+I17+I18+I19+I20</f>
        <v>453</v>
      </c>
      <c r="J12" s="90">
        <f t="shared" si="3"/>
        <v>906</v>
      </c>
      <c r="K12" s="89">
        <f t="shared" si="3"/>
        <v>516</v>
      </c>
      <c r="L12" s="89">
        <f t="shared" si="3"/>
        <v>390</v>
      </c>
      <c r="M12" s="89">
        <f t="shared" si="3"/>
        <v>0</v>
      </c>
      <c r="N12" s="89">
        <f t="shared" si="3"/>
        <v>0</v>
      </c>
      <c r="O12" s="89">
        <f t="shared" si="3"/>
        <v>0</v>
      </c>
      <c r="P12" s="91">
        <f t="shared" si="3"/>
        <v>331</v>
      </c>
      <c r="Q12" s="92">
        <f t="shared" si="3"/>
        <v>356</v>
      </c>
      <c r="R12" s="93">
        <f t="shared" si="3"/>
        <v>399</v>
      </c>
      <c r="S12" s="93">
        <f t="shared" si="3"/>
        <v>550</v>
      </c>
      <c r="T12" s="94">
        <f t="shared" si="3"/>
        <v>76</v>
      </c>
      <c r="U12" s="95">
        <f t="shared" si="3"/>
        <v>0</v>
      </c>
      <c r="V12" s="89">
        <f t="shared" si="3"/>
        <v>84</v>
      </c>
      <c r="W12" s="96">
        <f t="shared" si="3"/>
        <v>0</v>
      </c>
      <c r="X12" s="97">
        <f t="shared" si="3"/>
        <v>0</v>
      </c>
      <c r="Y12" s="92">
        <f t="shared" si="3"/>
        <v>0</v>
      </c>
      <c r="Z12" s="93">
        <f t="shared" si="3"/>
        <v>0</v>
      </c>
      <c r="AA12" s="98">
        <f t="shared" si="3"/>
        <v>0</v>
      </c>
      <c r="AB12" s="97">
        <f t="shared" si="3"/>
        <v>0</v>
      </c>
      <c r="AC12" s="95">
        <f t="shared" si="3"/>
        <v>0</v>
      </c>
      <c r="AD12" s="89">
        <f t="shared" si="3"/>
        <v>0</v>
      </c>
      <c r="AE12" s="89">
        <f t="shared" si="3"/>
        <v>0</v>
      </c>
      <c r="AF12" s="82"/>
      <c r="AG12" s="83"/>
    </row>
    <row r="13" spans="1:33" ht="13.5" customHeight="1">
      <c r="A13" s="99" t="s">
        <v>217</v>
      </c>
      <c r="B13" s="100" t="s">
        <v>218</v>
      </c>
      <c r="C13" s="101" t="s">
        <v>219</v>
      </c>
      <c r="D13" s="102"/>
      <c r="E13" s="102"/>
      <c r="F13" s="101" t="s">
        <v>219</v>
      </c>
      <c r="G13" s="103"/>
      <c r="H13" s="104">
        <v>117</v>
      </c>
      <c r="I13" s="104">
        <v>39</v>
      </c>
      <c r="J13" s="105">
        <f t="shared" ref="J13:J14" si="4">SUM(Q13+S13+U13+W13+Y13+AA13+AC13+AE13)</f>
        <v>78</v>
      </c>
      <c r="K13" s="102">
        <v>78</v>
      </c>
      <c r="L13" s="104"/>
      <c r="M13" s="104"/>
      <c r="N13" s="106"/>
      <c r="O13" s="107"/>
      <c r="P13" s="108" t="s">
        <v>118</v>
      </c>
      <c r="Q13" s="109">
        <v>34</v>
      </c>
      <c r="R13" s="110">
        <v>57</v>
      </c>
      <c r="S13" s="111">
        <v>44</v>
      </c>
      <c r="T13" s="112"/>
      <c r="U13" s="113"/>
      <c r="V13" s="114"/>
      <c r="W13" s="107"/>
      <c r="X13" s="115"/>
      <c r="Y13" s="116"/>
      <c r="Z13" s="117"/>
      <c r="AA13" s="118"/>
      <c r="AB13" s="112"/>
      <c r="AC13" s="113"/>
      <c r="AD13" s="119"/>
      <c r="AE13" s="107"/>
      <c r="AF13" s="120"/>
      <c r="AG13" s="83"/>
    </row>
    <row r="14" spans="1:33" ht="13.5" customHeight="1">
      <c r="A14" s="121" t="s">
        <v>220</v>
      </c>
      <c r="B14" s="122" t="s">
        <v>221</v>
      </c>
      <c r="C14" s="34" t="s">
        <v>222</v>
      </c>
      <c r="D14" s="18"/>
      <c r="E14" s="18"/>
      <c r="F14" s="34" t="s">
        <v>223</v>
      </c>
      <c r="G14" s="32"/>
      <c r="H14" s="123">
        <v>177</v>
      </c>
      <c r="I14" s="123">
        <v>59</v>
      </c>
      <c r="J14" s="47">
        <f t="shared" si="4"/>
        <v>118</v>
      </c>
      <c r="K14" s="123">
        <v>118</v>
      </c>
      <c r="L14" s="123"/>
      <c r="M14" s="123"/>
      <c r="N14" s="124"/>
      <c r="O14" s="125"/>
      <c r="P14" s="126" t="s">
        <v>224</v>
      </c>
      <c r="Q14" s="127">
        <v>34</v>
      </c>
      <c r="R14" s="128">
        <v>85</v>
      </c>
      <c r="S14" s="36">
        <v>84</v>
      </c>
      <c r="T14" s="120"/>
      <c r="U14" s="129"/>
      <c r="V14" s="130"/>
      <c r="W14" s="125"/>
      <c r="X14" s="131"/>
      <c r="Y14" s="132"/>
      <c r="Z14" s="133"/>
      <c r="AA14" s="134"/>
      <c r="AB14" s="120"/>
      <c r="AC14" s="129"/>
      <c r="AD14" s="130"/>
      <c r="AE14" s="125"/>
      <c r="AF14" s="120"/>
      <c r="AG14" s="83"/>
    </row>
    <row r="15" spans="1:33" ht="13.5" customHeight="1">
      <c r="A15" s="121" t="s">
        <v>225</v>
      </c>
      <c r="B15" s="122" t="s">
        <v>226</v>
      </c>
      <c r="C15" s="34" t="s">
        <v>222</v>
      </c>
      <c r="D15" s="18"/>
      <c r="E15" s="18"/>
      <c r="F15" s="34" t="s">
        <v>223</v>
      </c>
      <c r="G15" s="32"/>
      <c r="H15" s="123">
        <v>174</v>
      </c>
      <c r="I15" s="123">
        <v>58</v>
      </c>
      <c r="J15" s="47">
        <v>116</v>
      </c>
      <c r="K15" s="123"/>
      <c r="L15" s="18">
        <v>116</v>
      </c>
      <c r="M15" s="123"/>
      <c r="N15" s="124"/>
      <c r="O15" s="125"/>
      <c r="P15" s="44">
        <v>44</v>
      </c>
      <c r="Q15" s="135">
        <v>48</v>
      </c>
      <c r="R15" s="128">
        <v>57</v>
      </c>
      <c r="S15" s="36">
        <v>68</v>
      </c>
      <c r="T15" s="120"/>
      <c r="U15" s="129"/>
      <c r="V15" s="130"/>
      <c r="W15" s="125"/>
      <c r="X15" s="131"/>
      <c r="Y15" s="132"/>
      <c r="Z15" s="133"/>
      <c r="AA15" s="134"/>
      <c r="AB15" s="136"/>
      <c r="AC15" s="123"/>
      <c r="AD15" s="130"/>
      <c r="AE15" s="125"/>
      <c r="AF15" s="136"/>
    </row>
    <row r="16" spans="1:33" ht="13.5" customHeight="1">
      <c r="A16" s="137" t="s">
        <v>227</v>
      </c>
      <c r="B16" s="122" t="s">
        <v>228</v>
      </c>
      <c r="C16" s="34" t="s">
        <v>219</v>
      </c>
      <c r="D16" s="18"/>
      <c r="E16" s="18"/>
      <c r="F16" s="34" t="s">
        <v>219</v>
      </c>
      <c r="G16" s="32"/>
      <c r="H16" s="123">
        <v>384</v>
      </c>
      <c r="I16" s="123">
        <v>128</v>
      </c>
      <c r="J16" s="47">
        <v>256</v>
      </c>
      <c r="K16" s="18">
        <v>128</v>
      </c>
      <c r="L16" s="18">
        <v>128</v>
      </c>
      <c r="M16" s="123"/>
      <c r="N16" s="124"/>
      <c r="O16" s="125"/>
      <c r="P16" s="44">
        <v>177</v>
      </c>
      <c r="Q16" s="135">
        <v>102</v>
      </c>
      <c r="R16" s="128">
        <v>200</v>
      </c>
      <c r="S16" s="36">
        <v>154</v>
      </c>
      <c r="T16" s="120" t="s">
        <v>112</v>
      </c>
      <c r="U16" s="129"/>
      <c r="V16" s="130" t="s">
        <v>116</v>
      </c>
      <c r="W16" s="125"/>
      <c r="X16" s="131"/>
      <c r="Y16" s="132"/>
      <c r="Z16" s="133"/>
      <c r="AA16" s="134"/>
      <c r="AB16" s="120"/>
      <c r="AC16" s="138"/>
      <c r="AD16" s="130"/>
      <c r="AE16" s="125"/>
      <c r="AF16" s="136"/>
    </row>
    <row r="17" spans="1:33" ht="13.5" customHeight="1">
      <c r="A17" s="121" t="s">
        <v>229</v>
      </c>
      <c r="B17" s="122" t="s">
        <v>230</v>
      </c>
      <c r="C17" s="34" t="s">
        <v>222</v>
      </c>
      <c r="D17" s="18"/>
      <c r="E17" s="18"/>
      <c r="F17" s="34" t="s">
        <v>223</v>
      </c>
      <c r="G17" s="32"/>
      <c r="H17" s="123">
        <v>174</v>
      </c>
      <c r="I17" s="123">
        <v>58</v>
      </c>
      <c r="J17" s="47">
        <v>116</v>
      </c>
      <c r="K17" s="123">
        <v>116</v>
      </c>
      <c r="L17" s="18"/>
      <c r="M17" s="123"/>
      <c r="N17" s="124"/>
      <c r="O17" s="125"/>
      <c r="P17" s="44"/>
      <c r="Q17" s="135">
        <v>52</v>
      </c>
      <c r="R17" s="128"/>
      <c r="S17" s="36">
        <v>64</v>
      </c>
      <c r="T17" s="120" t="s">
        <v>112</v>
      </c>
      <c r="U17" s="129"/>
      <c r="V17" s="130" t="s">
        <v>116</v>
      </c>
      <c r="W17" s="125"/>
      <c r="X17" s="139"/>
      <c r="Y17" s="127"/>
      <c r="Z17" s="140"/>
      <c r="AA17" s="134"/>
      <c r="AB17" s="136"/>
      <c r="AC17" s="123"/>
      <c r="AD17" s="130"/>
      <c r="AE17" s="125"/>
      <c r="AF17" s="136"/>
    </row>
    <row r="18" spans="1:33" ht="13.5" customHeight="1">
      <c r="A18" s="121" t="s">
        <v>231</v>
      </c>
      <c r="B18" s="122" t="s">
        <v>232</v>
      </c>
      <c r="C18" s="34" t="s">
        <v>222</v>
      </c>
      <c r="D18" s="18"/>
      <c r="E18" s="18"/>
      <c r="F18" s="34" t="s">
        <v>223</v>
      </c>
      <c r="G18" s="32"/>
      <c r="H18" s="123">
        <v>174</v>
      </c>
      <c r="I18" s="123">
        <v>58</v>
      </c>
      <c r="J18" s="47">
        <v>116</v>
      </c>
      <c r="K18" s="123"/>
      <c r="L18" s="18">
        <v>116</v>
      </c>
      <c r="M18" s="123"/>
      <c r="N18" s="124"/>
      <c r="O18" s="125"/>
      <c r="P18" s="44"/>
      <c r="Q18" s="135">
        <v>52</v>
      </c>
      <c r="R18" s="128"/>
      <c r="S18" s="36">
        <v>64</v>
      </c>
      <c r="T18" s="120"/>
      <c r="U18" s="129"/>
      <c r="V18" s="130"/>
      <c r="W18" s="125"/>
      <c r="X18" s="139"/>
      <c r="Y18" s="127"/>
      <c r="Z18" s="140"/>
      <c r="AA18" s="134"/>
      <c r="AB18" s="136"/>
      <c r="AC18" s="123"/>
      <c r="AD18" s="130"/>
      <c r="AE18" s="125"/>
      <c r="AF18" s="136"/>
    </row>
    <row r="19" spans="1:33" ht="18" customHeight="1">
      <c r="A19" s="121" t="s">
        <v>233</v>
      </c>
      <c r="B19" s="122" t="s">
        <v>234</v>
      </c>
      <c r="C19" s="34" t="s">
        <v>222</v>
      </c>
      <c r="D19" s="18"/>
      <c r="E19" s="18"/>
      <c r="F19" s="34" t="s">
        <v>223</v>
      </c>
      <c r="G19" s="32"/>
      <c r="H19" s="123">
        <v>105</v>
      </c>
      <c r="I19" s="123">
        <v>35</v>
      </c>
      <c r="J19" s="47">
        <v>70</v>
      </c>
      <c r="K19" s="123">
        <v>40</v>
      </c>
      <c r="L19" s="18">
        <v>30</v>
      </c>
      <c r="M19" s="123"/>
      <c r="N19" s="124"/>
      <c r="O19" s="125"/>
      <c r="P19" s="44"/>
      <c r="Q19" s="135">
        <v>34</v>
      </c>
      <c r="R19" s="128"/>
      <c r="S19" s="36">
        <v>36</v>
      </c>
      <c r="T19" s="120"/>
      <c r="U19" s="129"/>
      <c r="V19" s="130"/>
      <c r="W19" s="125"/>
      <c r="X19" s="131"/>
      <c r="Y19" s="132"/>
      <c r="Z19" s="140"/>
      <c r="AA19" s="134"/>
      <c r="AB19" s="136"/>
      <c r="AC19" s="123"/>
      <c r="AD19" s="130"/>
      <c r="AE19" s="125"/>
      <c r="AF19" s="136"/>
    </row>
    <row r="20" spans="1:33" ht="13.5" customHeight="1">
      <c r="A20" s="141" t="s">
        <v>235</v>
      </c>
      <c r="B20" s="142" t="s">
        <v>236</v>
      </c>
      <c r="C20" s="57" t="s">
        <v>237</v>
      </c>
      <c r="D20" s="18"/>
      <c r="E20" s="18"/>
      <c r="F20" s="34" t="s">
        <v>237</v>
      </c>
      <c r="G20" s="32"/>
      <c r="H20" s="143">
        <v>54</v>
      </c>
      <c r="I20" s="143">
        <v>18</v>
      </c>
      <c r="J20" s="60">
        <v>36</v>
      </c>
      <c r="K20" s="143">
        <v>36</v>
      </c>
      <c r="L20" s="56"/>
      <c r="M20" s="143"/>
      <c r="N20" s="144"/>
      <c r="O20" s="145"/>
      <c r="P20" s="62"/>
      <c r="Q20" s="146"/>
      <c r="R20" s="147"/>
      <c r="S20" s="148">
        <v>36</v>
      </c>
      <c r="T20" s="149"/>
      <c r="U20" s="150"/>
      <c r="V20" s="151"/>
      <c r="W20" s="145"/>
      <c r="X20" s="66"/>
      <c r="Y20" s="63"/>
      <c r="Z20" s="64"/>
      <c r="AA20" s="65"/>
      <c r="AB20" s="152"/>
      <c r="AC20" s="143"/>
      <c r="AD20" s="151"/>
      <c r="AE20" s="145"/>
      <c r="AF20" s="136"/>
    </row>
    <row r="21" spans="1:33" ht="24" customHeight="1">
      <c r="A21" s="153"/>
      <c r="B21" s="154" t="s">
        <v>238</v>
      </c>
      <c r="C21" s="155"/>
      <c r="D21" s="56"/>
      <c r="E21" s="56"/>
      <c r="F21" s="61"/>
      <c r="G21" s="59"/>
      <c r="H21" s="156">
        <f>H22+H23+H24</f>
        <v>405</v>
      </c>
      <c r="I21" s="156">
        <f t="shared" ref="I21:AE26" si="5">I22+I23+I24</f>
        <v>135</v>
      </c>
      <c r="J21" s="156">
        <f t="shared" si="5"/>
        <v>270</v>
      </c>
      <c r="K21" s="156">
        <f t="shared" si="5"/>
        <v>126</v>
      </c>
      <c r="L21" s="156">
        <f t="shared" si="5"/>
        <v>144</v>
      </c>
      <c r="M21" s="156">
        <f t="shared" si="5"/>
        <v>0</v>
      </c>
      <c r="N21" s="156">
        <f t="shared" si="5"/>
        <v>0</v>
      </c>
      <c r="O21" s="157">
        <f t="shared" si="5"/>
        <v>0</v>
      </c>
      <c r="P21" s="158">
        <f t="shared" si="5"/>
        <v>145</v>
      </c>
      <c r="Q21" s="159">
        <f t="shared" si="5"/>
        <v>104</v>
      </c>
      <c r="R21" s="159">
        <f t="shared" si="5"/>
        <v>201</v>
      </c>
      <c r="S21" s="160">
        <f t="shared" si="5"/>
        <v>166</v>
      </c>
      <c r="T21" s="161">
        <f t="shared" si="5"/>
        <v>38</v>
      </c>
      <c r="U21" s="156">
        <f t="shared" si="5"/>
        <v>0</v>
      </c>
      <c r="V21" s="156">
        <f t="shared" si="5"/>
        <v>63</v>
      </c>
      <c r="W21" s="157">
        <f t="shared" si="5"/>
        <v>0</v>
      </c>
      <c r="X21" s="161">
        <f t="shared" si="5"/>
        <v>0</v>
      </c>
      <c r="Y21" s="159">
        <f t="shared" si="5"/>
        <v>0</v>
      </c>
      <c r="Z21" s="159">
        <f t="shared" si="5"/>
        <v>0</v>
      </c>
      <c r="AA21" s="160">
        <f t="shared" si="5"/>
        <v>0</v>
      </c>
      <c r="AB21" s="161">
        <f t="shared" si="5"/>
        <v>0</v>
      </c>
      <c r="AC21" s="156">
        <f t="shared" si="5"/>
        <v>0</v>
      </c>
      <c r="AD21" s="156">
        <f t="shared" si="5"/>
        <v>0</v>
      </c>
      <c r="AE21" s="157">
        <f t="shared" si="5"/>
        <v>0</v>
      </c>
      <c r="AF21" s="136"/>
    </row>
    <row r="22" spans="1:33" ht="13.5" customHeight="1">
      <c r="A22" s="162" t="s">
        <v>239</v>
      </c>
      <c r="B22" s="100" t="s">
        <v>240</v>
      </c>
      <c r="C22" s="101" t="s">
        <v>222</v>
      </c>
      <c r="D22" s="102"/>
      <c r="E22" s="102"/>
      <c r="F22" s="101" t="s">
        <v>223</v>
      </c>
      <c r="G22" s="103"/>
      <c r="H22" s="104">
        <v>150</v>
      </c>
      <c r="I22" s="104">
        <v>50</v>
      </c>
      <c r="J22" s="105">
        <v>100</v>
      </c>
      <c r="K22" s="104"/>
      <c r="L22" s="104">
        <v>100</v>
      </c>
      <c r="M22" s="104"/>
      <c r="N22" s="106"/>
      <c r="O22" s="107"/>
      <c r="P22" s="163">
        <v>57</v>
      </c>
      <c r="Q22" s="116">
        <v>52</v>
      </c>
      <c r="R22" s="110">
        <v>68</v>
      </c>
      <c r="S22" s="111">
        <v>48</v>
      </c>
      <c r="T22" s="112" t="s">
        <v>112</v>
      </c>
      <c r="U22" s="113"/>
      <c r="V22" s="119" t="s">
        <v>241</v>
      </c>
      <c r="W22" s="107"/>
      <c r="X22" s="115"/>
      <c r="Y22" s="116"/>
      <c r="Z22" s="117"/>
      <c r="AA22" s="118"/>
      <c r="AB22" s="114"/>
      <c r="AC22" s="104"/>
      <c r="AD22" s="119"/>
      <c r="AE22" s="107"/>
      <c r="AF22" s="136"/>
    </row>
    <row r="23" spans="1:33" ht="13.5" customHeight="1">
      <c r="A23" s="137" t="s">
        <v>242</v>
      </c>
      <c r="B23" s="122" t="s">
        <v>243</v>
      </c>
      <c r="C23" s="34" t="s">
        <v>219</v>
      </c>
      <c r="D23" s="18"/>
      <c r="E23" s="18"/>
      <c r="F23" s="34" t="s">
        <v>219</v>
      </c>
      <c r="G23" s="32"/>
      <c r="H23" s="123">
        <v>201</v>
      </c>
      <c r="I23" s="123">
        <v>67</v>
      </c>
      <c r="J23" s="47">
        <v>134</v>
      </c>
      <c r="K23" s="18">
        <v>100</v>
      </c>
      <c r="L23" s="18">
        <v>34</v>
      </c>
      <c r="M23" s="123"/>
      <c r="N23" s="124"/>
      <c r="O23" s="125"/>
      <c r="P23" s="44">
        <v>88</v>
      </c>
      <c r="Q23" s="127">
        <v>52</v>
      </c>
      <c r="R23" s="128">
        <v>133</v>
      </c>
      <c r="S23" s="134">
        <v>82</v>
      </c>
      <c r="T23" s="120"/>
      <c r="U23" s="129"/>
      <c r="V23" s="164"/>
      <c r="W23" s="165"/>
      <c r="X23" s="166"/>
      <c r="Y23" s="116"/>
      <c r="Z23" s="167"/>
      <c r="AA23" s="168"/>
      <c r="AB23" s="169"/>
      <c r="AC23" s="170"/>
      <c r="AD23" s="164"/>
      <c r="AE23" s="165"/>
      <c r="AF23" s="169"/>
    </row>
    <row r="24" spans="1:33" ht="13.5" customHeight="1">
      <c r="A24" s="121" t="s">
        <v>244</v>
      </c>
      <c r="B24" s="122" t="s">
        <v>245</v>
      </c>
      <c r="C24" s="34" t="s">
        <v>237</v>
      </c>
      <c r="D24" s="18"/>
      <c r="E24" s="18"/>
      <c r="F24" s="38"/>
      <c r="G24" s="32"/>
      <c r="H24" s="123">
        <v>54</v>
      </c>
      <c r="I24" s="123">
        <v>18</v>
      </c>
      <c r="J24" s="47">
        <v>36</v>
      </c>
      <c r="K24" s="123">
        <v>26</v>
      </c>
      <c r="L24" s="123">
        <v>10</v>
      </c>
      <c r="M24" s="123"/>
      <c r="N24" s="124"/>
      <c r="O24" s="125"/>
      <c r="P24" s="44"/>
      <c r="Q24" s="135"/>
      <c r="R24" s="33"/>
      <c r="S24" s="134">
        <v>36</v>
      </c>
      <c r="T24" s="120"/>
      <c r="U24" s="129"/>
      <c r="V24" s="136"/>
      <c r="W24" s="125"/>
      <c r="X24" s="139"/>
      <c r="Y24" s="127"/>
      <c r="Z24" s="140"/>
      <c r="AA24" s="134"/>
      <c r="AB24" s="120"/>
      <c r="AC24" s="129"/>
      <c r="AD24" s="136"/>
      <c r="AE24" s="125"/>
      <c r="AF24" s="120"/>
    </row>
    <row r="25" spans="1:33" ht="13.5" customHeight="1">
      <c r="A25" s="141"/>
      <c r="B25" s="142" t="s">
        <v>246</v>
      </c>
      <c r="C25" s="57"/>
      <c r="D25" s="56"/>
      <c r="E25" s="56"/>
      <c r="F25" s="61"/>
      <c r="G25" s="59"/>
      <c r="H25" s="143"/>
      <c r="I25" s="143"/>
      <c r="J25" s="60"/>
      <c r="K25" s="143"/>
      <c r="L25" s="143"/>
      <c r="M25" s="143"/>
      <c r="N25" s="144"/>
      <c r="O25" s="145"/>
      <c r="P25" s="62"/>
      <c r="Q25" s="171"/>
      <c r="R25" s="171"/>
      <c r="S25" s="65" t="s">
        <v>140</v>
      </c>
      <c r="T25" s="149"/>
      <c r="U25" s="152"/>
      <c r="V25" s="152"/>
      <c r="W25" s="145"/>
      <c r="X25" s="66"/>
      <c r="Y25" s="64"/>
      <c r="Z25" s="140"/>
      <c r="AA25" s="65"/>
      <c r="AB25" s="149"/>
      <c r="AC25" s="152"/>
      <c r="AD25" s="152"/>
      <c r="AE25" s="145"/>
      <c r="AF25" s="120"/>
    </row>
    <row r="26" spans="1:33" ht="13.5" customHeight="1">
      <c r="A26" s="172" t="s">
        <v>247</v>
      </c>
      <c r="B26" s="154" t="s">
        <v>248</v>
      </c>
      <c r="C26" s="155"/>
      <c r="D26" s="173"/>
      <c r="E26" s="173"/>
      <c r="F26" s="174"/>
      <c r="G26" s="175"/>
      <c r="H26" s="156">
        <f>H27+H28+H29</f>
        <v>342</v>
      </c>
      <c r="I26" s="156">
        <f t="shared" si="5"/>
        <v>114</v>
      </c>
      <c r="J26" s="156">
        <f t="shared" si="5"/>
        <v>228</v>
      </c>
      <c r="K26" s="156">
        <f t="shared" si="5"/>
        <v>180</v>
      </c>
      <c r="L26" s="156">
        <f t="shared" si="5"/>
        <v>28</v>
      </c>
      <c r="M26" s="156">
        <f t="shared" si="5"/>
        <v>0</v>
      </c>
      <c r="N26" s="156">
        <f t="shared" si="5"/>
        <v>20</v>
      </c>
      <c r="O26" s="157">
        <f t="shared" si="5"/>
        <v>0</v>
      </c>
      <c r="P26" s="158">
        <f t="shared" si="5"/>
        <v>97</v>
      </c>
      <c r="Q26" s="159">
        <f t="shared" si="5"/>
        <v>152</v>
      </c>
      <c r="R26" s="159">
        <f t="shared" si="5"/>
        <v>123</v>
      </c>
      <c r="S26" s="160">
        <f t="shared" si="5"/>
        <v>76</v>
      </c>
      <c r="T26" s="161">
        <f t="shared" si="5"/>
        <v>38</v>
      </c>
      <c r="U26" s="156">
        <f t="shared" si="5"/>
        <v>0</v>
      </c>
      <c r="V26" s="156">
        <f t="shared" si="5"/>
        <v>0</v>
      </c>
      <c r="W26" s="157">
        <f t="shared" si="5"/>
        <v>0</v>
      </c>
      <c r="X26" s="161">
        <f t="shared" si="5"/>
        <v>0</v>
      </c>
      <c r="Y26" s="159">
        <f t="shared" si="5"/>
        <v>0</v>
      </c>
      <c r="Z26" s="176">
        <f t="shared" si="5"/>
        <v>0</v>
      </c>
      <c r="AA26" s="160">
        <f t="shared" si="5"/>
        <v>0</v>
      </c>
      <c r="AB26" s="161">
        <f t="shared" si="5"/>
        <v>0</v>
      </c>
      <c r="AC26" s="156">
        <f t="shared" si="5"/>
        <v>0</v>
      </c>
      <c r="AD26" s="156">
        <f t="shared" si="5"/>
        <v>0</v>
      </c>
      <c r="AE26" s="157">
        <f t="shared" si="5"/>
        <v>0</v>
      </c>
      <c r="AF26" s="120"/>
      <c r="AG26" s="83"/>
    </row>
    <row r="27" spans="1:33" ht="13.5" customHeight="1">
      <c r="A27" s="99" t="s">
        <v>249</v>
      </c>
      <c r="B27" s="100" t="s">
        <v>250</v>
      </c>
      <c r="C27" s="101" t="s">
        <v>237</v>
      </c>
      <c r="D27" s="102"/>
      <c r="E27" s="102"/>
      <c r="F27" s="101" t="s">
        <v>223</v>
      </c>
      <c r="G27" s="103"/>
      <c r="H27" s="104">
        <v>117</v>
      </c>
      <c r="I27" s="104">
        <v>39</v>
      </c>
      <c r="J27" s="105">
        <v>78</v>
      </c>
      <c r="K27" s="104">
        <v>50</v>
      </c>
      <c r="L27" s="104">
        <v>28</v>
      </c>
      <c r="M27" s="104"/>
      <c r="N27" s="106"/>
      <c r="O27" s="107"/>
      <c r="P27" s="163">
        <v>32</v>
      </c>
      <c r="Q27" s="116">
        <v>78</v>
      </c>
      <c r="R27" s="110">
        <v>38</v>
      </c>
      <c r="S27" s="118"/>
      <c r="T27" s="112" t="s">
        <v>112</v>
      </c>
      <c r="U27" s="113"/>
      <c r="V27" s="119"/>
      <c r="W27" s="107"/>
      <c r="X27" s="115"/>
      <c r="Y27" s="116"/>
      <c r="Z27" s="117"/>
      <c r="AA27" s="118"/>
      <c r="AB27" s="114"/>
      <c r="AC27" s="104"/>
      <c r="AD27" s="119"/>
      <c r="AE27" s="107"/>
      <c r="AF27" s="120"/>
    </row>
    <row r="28" spans="1:33" ht="13.5" customHeight="1">
      <c r="A28" s="121" t="s">
        <v>251</v>
      </c>
      <c r="B28" s="122" t="s">
        <v>252</v>
      </c>
      <c r="C28" s="34" t="s">
        <v>222</v>
      </c>
      <c r="D28" s="18"/>
      <c r="E28" s="18"/>
      <c r="F28" s="34" t="s">
        <v>253</v>
      </c>
      <c r="G28" s="32"/>
      <c r="H28" s="123">
        <v>162</v>
      </c>
      <c r="I28" s="123">
        <v>54</v>
      </c>
      <c r="J28" s="47">
        <v>108</v>
      </c>
      <c r="K28" s="123">
        <v>108</v>
      </c>
      <c r="L28" s="123"/>
      <c r="M28" s="123"/>
      <c r="N28" s="124"/>
      <c r="O28" s="125"/>
      <c r="P28" s="44">
        <v>65</v>
      </c>
      <c r="Q28" s="127">
        <v>52</v>
      </c>
      <c r="R28" s="128">
        <v>85</v>
      </c>
      <c r="S28" s="36">
        <v>56</v>
      </c>
      <c r="T28" s="120"/>
      <c r="U28" s="129"/>
      <c r="V28" s="119"/>
      <c r="W28" s="107"/>
      <c r="X28" s="115"/>
      <c r="Y28" s="116"/>
      <c r="Z28" s="117"/>
      <c r="AA28" s="118"/>
      <c r="AB28" s="112"/>
      <c r="AC28" s="113"/>
      <c r="AD28" s="119"/>
      <c r="AE28" s="107"/>
      <c r="AF28" s="120"/>
    </row>
    <row r="29" spans="1:33" ht="13.5" customHeight="1">
      <c r="A29" s="141" t="s">
        <v>254</v>
      </c>
      <c r="B29" s="142" t="s">
        <v>255</v>
      </c>
      <c r="C29" s="177" t="s">
        <v>256</v>
      </c>
      <c r="D29" s="56"/>
      <c r="E29" s="56"/>
      <c r="F29" s="177" t="s">
        <v>256</v>
      </c>
      <c r="G29" s="59"/>
      <c r="H29" s="56">
        <v>63</v>
      </c>
      <c r="I29" s="56">
        <v>21</v>
      </c>
      <c r="J29" s="178">
        <v>42</v>
      </c>
      <c r="K29" s="56">
        <v>22</v>
      </c>
      <c r="L29" s="56"/>
      <c r="M29" s="56"/>
      <c r="N29" s="61">
        <v>20</v>
      </c>
      <c r="O29" s="57"/>
      <c r="P29" s="62"/>
      <c r="Q29" s="146">
        <v>22</v>
      </c>
      <c r="R29" s="147"/>
      <c r="S29" s="65">
        <v>20</v>
      </c>
      <c r="T29" s="149"/>
      <c r="U29" s="150"/>
      <c r="V29" s="151"/>
      <c r="W29" s="179"/>
      <c r="X29" s="66"/>
      <c r="Y29" s="63"/>
      <c r="Z29" s="180"/>
      <c r="AA29" s="65"/>
      <c r="AB29" s="149"/>
      <c r="AC29" s="150"/>
      <c r="AD29" s="151"/>
      <c r="AE29" s="145"/>
      <c r="AF29" s="136"/>
    </row>
    <row r="30" spans="1:33" ht="23.25" customHeight="1">
      <c r="A30" s="181" t="s">
        <v>257</v>
      </c>
      <c r="B30" s="182" t="s">
        <v>258</v>
      </c>
      <c r="C30" s="76"/>
      <c r="D30" s="73"/>
      <c r="E30" s="73"/>
      <c r="F30" s="73"/>
      <c r="G30" s="183"/>
      <c r="H30" s="184">
        <f>SUM(H31:H36)</f>
        <v>771</v>
      </c>
      <c r="I30" s="73">
        <f t="shared" ref="I30:AE30" si="6">SUM(I31:I36)</f>
        <v>257</v>
      </c>
      <c r="J30" s="73">
        <f t="shared" si="6"/>
        <v>514</v>
      </c>
      <c r="K30" s="73">
        <f t="shared" si="6"/>
        <v>172</v>
      </c>
      <c r="L30" s="73">
        <f t="shared" si="6"/>
        <v>342</v>
      </c>
      <c r="M30" s="73">
        <f t="shared" si="6"/>
        <v>0</v>
      </c>
      <c r="N30" s="73">
        <f t="shared" si="6"/>
        <v>0</v>
      </c>
      <c r="O30" s="185">
        <f t="shared" si="6"/>
        <v>0</v>
      </c>
      <c r="P30" s="186">
        <f t="shared" si="6"/>
        <v>0</v>
      </c>
      <c r="Q30" s="184">
        <f t="shared" si="6"/>
        <v>0</v>
      </c>
      <c r="R30" s="73">
        <f t="shared" si="6"/>
        <v>0</v>
      </c>
      <c r="S30" s="185">
        <f t="shared" si="6"/>
        <v>0</v>
      </c>
      <c r="T30" s="186">
        <f t="shared" si="6"/>
        <v>132</v>
      </c>
      <c r="U30" s="184">
        <f t="shared" si="6"/>
        <v>88</v>
      </c>
      <c r="V30" s="73">
        <f t="shared" si="6"/>
        <v>113</v>
      </c>
      <c r="W30" s="73">
        <f t="shared" si="6"/>
        <v>142</v>
      </c>
      <c r="X30" s="183">
        <f t="shared" si="6"/>
        <v>103</v>
      </c>
      <c r="Y30" s="184">
        <f t="shared" si="6"/>
        <v>152</v>
      </c>
      <c r="Z30" s="73">
        <f t="shared" si="6"/>
        <v>0</v>
      </c>
      <c r="AA30" s="73">
        <f t="shared" si="6"/>
        <v>52</v>
      </c>
      <c r="AB30" s="183">
        <f t="shared" si="6"/>
        <v>0</v>
      </c>
      <c r="AC30" s="184">
        <f t="shared" si="6"/>
        <v>52</v>
      </c>
      <c r="AD30" s="73">
        <f t="shared" si="6"/>
        <v>0</v>
      </c>
      <c r="AE30" s="185">
        <f t="shared" si="6"/>
        <v>28</v>
      </c>
      <c r="AF30" s="187"/>
    </row>
    <row r="31" spans="1:33" ht="13.5" customHeight="1">
      <c r="A31" s="102" t="s">
        <v>259</v>
      </c>
      <c r="B31" s="188" t="s">
        <v>260</v>
      </c>
      <c r="C31" s="189" t="s">
        <v>256</v>
      </c>
      <c r="D31" s="102"/>
      <c r="E31" s="102"/>
      <c r="F31" s="102"/>
      <c r="G31" s="190"/>
      <c r="H31" s="189">
        <v>60</v>
      </c>
      <c r="I31" s="102">
        <v>12</v>
      </c>
      <c r="J31" s="191">
        <f>SUM(Q31+S31+U31+W31+Y31+AA31+AC31+AE31)</f>
        <v>48</v>
      </c>
      <c r="K31" s="102">
        <v>48</v>
      </c>
      <c r="L31" s="102"/>
      <c r="M31" s="102"/>
      <c r="N31" s="190"/>
      <c r="O31" s="101"/>
      <c r="P31" s="192"/>
      <c r="Q31" s="193"/>
      <c r="R31" s="194"/>
      <c r="S31" s="195"/>
      <c r="T31" s="103"/>
      <c r="U31" s="102"/>
      <c r="V31" s="196"/>
      <c r="W31" s="197"/>
      <c r="X31" s="192">
        <v>25</v>
      </c>
      <c r="Y31" s="109">
        <v>48</v>
      </c>
      <c r="Z31" s="110" t="s">
        <v>109</v>
      </c>
      <c r="AA31" s="195"/>
      <c r="AB31" s="198"/>
      <c r="AC31" s="189"/>
      <c r="AD31" s="196"/>
      <c r="AE31" s="101"/>
      <c r="AF31" s="32"/>
    </row>
    <row r="32" spans="1:33" ht="13.5" customHeight="1">
      <c r="A32" s="18" t="s">
        <v>261</v>
      </c>
      <c r="B32" s="199" t="s">
        <v>230</v>
      </c>
      <c r="C32" s="32" t="s">
        <v>256</v>
      </c>
      <c r="D32" s="18"/>
      <c r="E32" s="18"/>
      <c r="F32" s="18"/>
      <c r="G32" s="38"/>
      <c r="H32" s="200">
        <v>60</v>
      </c>
      <c r="I32" s="18">
        <v>12</v>
      </c>
      <c r="J32" s="43">
        <f>SUM(Q32+S32+U32+W32+AA32+AC32++AE32)</f>
        <v>48</v>
      </c>
      <c r="K32" s="18">
        <v>38</v>
      </c>
      <c r="L32" s="18">
        <v>10</v>
      </c>
      <c r="M32" s="18"/>
      <c r="N32" s="38"/>
      <c r="O32" s="201"/>
      <c r="P32" s="202"/>
      <c r="Q32" s="135"/>
      <c r="R32" s="33"/>
      <c r="S32" s="37"/>
      <c r="T32" s="32">
        <v>25</v>
      </c>
      <c r="U32" s="18">
        <v>20</v>
      </c>
      <c r="V32" s="203">
        <v>35</v>
      </c>
      <c r="W32" s="39">
        <v>28</v>
      </c>
      <c r="X32" s="204"/>
      <c r="Y32" s="135"/>
      <c r="Z32" s="128"/>
      <c r="AA32" s="37"/>
      <c r="AB32" s="48"/>
      <c r="AC32" s="200"/>
      <c r="AD32" s="203"/>
      <c r="AE32" s="34"/>
      <c r="AF32" s="32"/>
    </row>
    <row r="33" spans="1:32" ht="13.5" customHeight="1">
      <c r="A33" s="18" t="s">
        <v>262</v>
      </c>
      <c r="B33" s="199" t="s">
        <v>226</v>
      </c>
      <c r="C33" s="46" t="s">
        <v>263</v>
      </c>
      <c r="D33" s="18"/>
      <c r="E33" s="18"/>
      <c r="F33" s="18"/>
      <c r="G33" s="38"/>
      <c r="H33" s="200">
        <v>190</v>
      </c>
      <c r="I33" s="18">
        <v>24</v>
      </c>
      <c r="J33" s="43">
        <f t="shared" ref="J33:J36" si="7">SUM(Q33+S33+U33+W33+Y33+AA33+AC33+AE33)</f>
        <v>166</v>
      </c>
      <c r="K33" s="18"/>
      <c r="L33" s="18">
        <v>166</v>
      </c>
      <c r="M33" s="18"/>
      <c r="N33" s="38"/>
      <c r="O33" s="201"/>
      <c r="P33" s="202"/>
      <c r="Q33" s="135"/>
      <c r="R33" s="33"/>
      <c r="S33" s="37"/>
      <c r="T33" s="32">
        <v>39</v>
      </c>
      <c r="U33" s="18">
        <v>34</v>
      </c>
      <c r="V33" s="203">
        <v>39</v>
      </c>
      <c r="W33" s="39">
        <v>38</v>
      </c>
      <c r="X33" s="205">
        <v>39</v>
      </c>
      <c r="Y33" s="35">
        <v>34</v>
      </c>
      <c r="Z33" s="128" t="s">
        <v>113</v>
      </c>
      <c r="AA33" s="37">
        <v>26</v>
      </c>
      <c r="AB33" s="32" t="s">
        <v>108</v>
      </c>
      <c r="AC33" s="18">
        <v>20</v>
      </c>
      <c r="AD33" s="203"/>
      <c r="AE33" s="34">
        <v>14</v>
      </c>
      <c r="AF33" s="32"/>
    </row>
    <row r="34" spans="1:32" ht="13.5" customHeight="1">
      <c r="A34" s="18" t="s">
        <v>264</v>
      </c>
      <c r="B34" s="199" t="s">
        <v>232</v>
      </c>
      <c r="C34" s="32" t="s">
        <v>265</v>
      </c>
      <c r="D34" s="18"/>
      <c r="E34" s="18"/>
      <c r="F34" s="18"/>
      <c r="G34" s="38"/>
      <c r="H34" s="200">
        <v>332</v>
      </c>
      <c r="I34" s="18">
        <v>166</v>
      </c>
      <c r="J34" s="43">
        <f t="shared" si="7"/>
        <v>166</v>
      </c>
      <c r="K34" s="18"/>
      <c r="L34" s="18">
        <v>166</v>
      </c>
      <c r="M34" s="18"/>
      <c r="N34" s="38"/>
      <c r="O34" s="34"/>
      <c r="P34" s="204"/>
      <c r="Q34" s="135"/>
      <c r="R34" s="33"/>
      <c r="S34" s="37"/>
      <c r="T34" s="32">
        <v>68</v>
      </c>
      <c r="U34" s="18">
        <v>34</v>
      </c>
      <c r="V34" s="203">
        <v>39</v>
      </c>
      <c r="W34" s="39">
        <v>38</v>
      </c>
      <c r="X34" s="205">
        <v>39</v>
      </c>
      <c r="Y34" s="35">
        <v>34</v>
      </c>
      <c r="Z34" s="128" t="s">
        <v>113</v>
      </c>
      <c r="AA34" s="37">
        <v>26</v>
      </c>
      <c r="AB34" s="32" t="s">
        <v>108</v>
      </c>
      <c r="AC34" s="18">
        <v>20</v>
      </c>
      <c r="AD34" s="203"/>
      <c r="AE34" s="34">
        <v>14</v>
      </c>
      <c r="AF34" s="32"/>
    </row>
    <row r="35" spans="1:32" ht="13.5" customHeight="1">
      <c r="A35" s="206" t="s">
        <v>266</v>
      </c>
      <c r="B35" s="207" t="s">
        <v>267</v>
      </c>
      <c r="C35" s="32" t="s">
        <v>268</v>
      </c>
      <c r="D35" s="18"/>
      <c r="E35" s="18"/>
      <c r="F35" s="18"/>
      <c r="G35" s="38"/>
      <c r="H35" s="200">
        <v>75</v>
      </c>
      <c r="I35" s="18">
        <v>25</v>
      </c>
      <c r="J35" s="43">
        <f t="shared" si="7"/>
        <v>50</v>
      </c>
      <c r="K35" s="18">
        <v>50</v>
      </c>
      <c r="L35" s="18"/>
      <c r="M35" s="18"/>
      <c r="N35" s="38"/>
      <c r="O35" s="34"/>
      <c r="P35" s="204"/>
      <c r="Q35" s="135"/>
      <c r="R35" s="33"/>
      <c r="S35" s="37"/>
      <c r="T35" s="32"/>
      <c r="U35" s="18"/>
      <c r="V35" s="203"/>
      <c r="W35" s="39">
        <v>38</v>
      </c>
      <c r="X35" s="205"/>
      <c r="Y35" s="35"/>
      <c r="Z35" s="208"/>
      <c r="AA35" s="37"/>
      <c r="AB35" s="209"/>
      <c r="AC35" s="210">
        <v>12</v>
      </c>
      <c r="AD35" s="211"/>
      <c r="AE35" s="34"/>
      <c r="AF35" s="209"/>
    </row>
    <row r="36" spans="1:32" ht="13.5" customHeight="1">
      <c r="A36" s="212" t="s">
        <v>269</v>
      </c>
      <c r="B36" s="213" t="s">
        <v>270</v>
      </c>
      <c r="C36" s="175" t="s">
        <v>256</v>
      </c>
      <c r="D36" s="173"/>
      <c r="E36" s="173"/>
      <c r="F36" s="173"/>
      <c r="G36" s="174"/>
      <c r="H36" s="214">
        <v>54</v>
      </c>
      <c r="I36" s="173">
        <v>18</v>
      </c>
      <c r="J36" s="215">
        <f t="shared" si="7"/>
        <v>36</v>
      </c>
      <c r="K36" s="173">
        <v>36</v>
      </c>
      <c r="L36" s="173"/>
      <c r="M36" s="173"/>
      <c r="N36" s="174"/>
      <c r="O36" s="155"/>
      <c r="P36" s="216"/>
      <c r="Q36" s="146"/>
      <c r="R36" s="217"/>
      <c r="S36" s="218"/>
      <c r="T36" s="175"/>
      <c r="U36" s="173"/>
      <c r="V36" s="219"/>
      <c r="W36" s="220"/>
      <c r="X36" s="221"/>
      <c r="Y36" s="222">
        <v>36</v>
      </c>
      <c r="Z36" s="223"/>
      <c r="AA36" s="224"/>
      <c r="AB36" s="175"/>
      <c r="AC36" s="56"/>
      <c r="AD36" s="175"/>
      <c r="AE36" s="155"/>
      <c r="AF36" s="225"/>
    </row>
    <row r="37" spans="1:32" ht="23.25" customHeight="1">
      <c r="A37" s="181" t="s">
        <v>271</v>
      </c>
      <c r="B37" s="182" t="s">
        <v>272</v>
      </c>
      <c r="C37" s="76"/>
      <c r="D37" s="73"/>
      <c r="E37" s="73"/>
      <c r="F37" s="73"/>
      <c r="G37" s="183"/>
      <c r="H37" s="184">
        <v>168</v>
      </c>
      <c r="I37" s="73">
        <v>56</v>
      </c>
      <c r="J37" s="73">
        <f>SUM(J38:J39)</f>
        <v>112</v>
      </c>
      <c r="K37" s="73">
        <v>38</v>
      </c>
      <c r="L37" s="73">
        <v>74</v>
      </c>
      <c r="M37" s="73">
        <v>74</v>
      </c>
      <c r="N37" s="73">
        <v>0</v>
      </c>
      <c r="O37" s="73">
        <v>0</v>
      </c>
      <c r="P37" s="186"/>
      <c r="Q37" s="226">
        <f>SUM(Q38:Q39)</f>
        <v>0</v>
      </c>
      <c r="R37" s="186">
        <f t="shared" ref="R37:AE37" si="8">SUM(R38:R39)</f>
        <v>0</v>
      </c>
      <c r="S37" s="227">
        <f t="shared" si="8"/>
        <v>0</v>
      </c>
      <c r="T37" s="228">
        <f t="shared" si="8"/>
        <v>102</v>
      </c>
      <c r="U37" s="226">
        <f t="shared" si="8"/>
        <v>68</v>
      </c>
      <c r="V37" s="186">
        <f t="shared" si="8"/>
        <v>66</v>
      </c>
      <c r="W37" s="227">
        <f t="shared" si="8"/>
        <v>44</v>
      </c>
      <c r="X37" s="228">
        <f t="shared" si="8"/>
        <v>0</v>
      </c>
      <c r="Y37" s="226">
        <f t="shared" si="8"/>
        <v>0</v>
      </c>
      <c r="Z37" s="186">
        <f t="shared" si="8"/>
        <v>0</v>
      </c>
      <c r="AA37" s="227">
        <f t="shared" si="8"/>
        <v>0</v>
      </c>
      <c r="AB37" s="228">
        <f t="shared" si="8"/>
        <v>0</v>
      </c>
      <c r="AC37" s="226">
        <f t="shared" si="8"/>
        <v>0</v>
      </c>
      <c r="AD37" s="186">
        <f t="shared" si="8"/>
        <v>0</v>
      </c>
      <c r="AE37" s="185">
        <f t="shared" si="8"/>
        <v>0</v>
      </c>
      <c r="AF37" s="229"/>
    </row>
    <row r="38" spans="1:32" ht="13.5" customHeight="1">
      <c r="A38" s="102" t="s">
        <v>273</v>
      </c>
      <c r="B38" s="188" t="s">
        <v>228</v>
      </c>
      <c r="C38" s="101" t="s">
        <v>222</v>
      </c>
      <c r="D38" s="102"/>
      <c r="E38" s="102"/>
      <c r="F38" s="102"/>
      <c r="G38" s="190"/>
      <c r="H38" s="189">
        <v>84</v>
      </c>
      <c r="I38" s="102">
        <v>28</v>
      </c>
      <c r="J38" s="191">
        <f t="shared" ref="J38:J39" si="9">SUM(Q38+S38+U38+W38+Y38+AA38+AC38+AE38)</f>
        <v>56</v>
      </c>
      <c r="K38" s="102">
        <v>38</v>
      </c>
      <c r="L38" s="102">
        <v>18</v>
      </c>
      <c r="M38" s="102"/>
      <c r="N38" s="190"/>
      <c r="O38" s="101"/>
      <c r="P38" s="230"/>
      <c r="Q38" s="41"/>
      <c r="R38" s="110"/>
      <c r="S38" s="195"/>
      <c r="T38" s="198">
        <v>50</v>
      </c>
      <c r="U38" s="189">
        <v>34</v>
      </c>
      <c r="V38" s="196">
        <v>33</v>
      </c>
      <c r="W38" s="197">
        <v>22</v>
      </c>
      <c r="X38" s="230"/>
      <c r="Y38" s="41"/>
      <c r="Z38" s="110"/>
      <c r="AA38" s="111"/>
      <c r="AB38" s="103"/>
      <c r="AC38" s="102"/>
      <c r="AD38" s="196"/>
      <c r="AE38" s="101"/>
      <c r="AF38" s="32"/>
    </row>
    <row r="39" spans="1:32" ht="13.5" customHeight="1">
      <c r="A39" s="56" t="s">
        <v>274</v>
      </c>
      <c r="B39" s="231" t="s">
        <v>275</v>
      </c>
      <c r="C39" s="57" t="s">
        <v>222</v>
      </c>
      <c r="D39" s="56"/>
      <c r="E39" s="56"/>
      <c r="F39" s="56"/>
      <c r="G39" s="61"/>
      <c r="H39" s="232">
        <v>85</v>
      </c>
      <c r="I39" s="56">
        <v>29</v>
      </c>
      <c r="J39" s="178">
        <f t="shared" si="9"/>
        <v>56</v>
      </c>
      <c r="K39" s="56"/>
      <c r="L39" s="56">
        <v>56</v>
      </c>
      <c r="M39" s="56"/>
      <c r="N39" s="61"/>
      <c r="O39" s="57"/>
      <c r="P39" s="233"/>
      <c r="Q39" s="146"/>
      <c r="R39" s="147"/>
      <c r="S39" s="218"/>
      <c r="T39" s="234">
        <v>52</v>
      </c>
      <c r="U39" s="232">
        <v>34</v>
      </c>
      <c r="V39" s="235">
        <v>33</v>
      </c>
      <c r="W39" s="57">
        <v>22</v>
      </c>
      <c r="X39" s="233"/>
      <c r="Y39" s="146"/>
      <c r="Z39" s="147"/>
      <c r="AA39" s="148"/>
      <c r="AB39" s="59"/>
      <c r="AC39" s="56"/>
      <c r="AD39" s="235"/>
      <c r="AE39" s="57"/>
      <c r="AF39" s="32"/>
    </row>
    <row r="40" spans="1:32" ht="13.5" customHeight="1">
      <c r="A40" s="236" t="s">
        <v>276</v>
      </c>
      <c r="B40" s="237" t="s">
        <v>277</v>
      </c>
      <c r="C40" s="238"/>
      <c r="D40" s="239"/>
      <c r="E40" s="240"/>
      <c r="F40" s="240"/>
      <c r="G40" s="241"/>
      <c r="H40" s="242">
        <f t="shared" ref="H40:AE40" si="10">SUM(H41+H59)</f>
        <v>3543</v>
      </c>
      <c r="I40" s="242">
        <f t="shared" si="10"/>
        <v>1181</v>
      </c>
      <c r="J40" s="242">
        <f t="shared" si="10"/>
        <v>2200</v>
      </c>
      <c r="K40" s="242">
        <f t="shared" si="10"/>
        <v>1036</v>
      </c>
      <c r="L40" s="242">
        <f t="shared" si="10"/>
        <v>1066</v>
      </c>
      <c r="M40" s="242">
        <f t="shared" si="10"/>
        <v>0</v>
      </c>
      <c r="N40" s="242">
        <f t="shared" si="10"/>
        <v>90</v>
      </c>
      <c r="O40" s="242">
        <f t="shared" si="10"/>
        <v>1062</v>
      </c>
      <c r="P40" s="243">
        <f t="shared" si="10"/>
        <v>0</v>
      </c>
      <c r="Q40" s="244">
        <f t="shared" si="10"/>
        <v>0</v>
      </c>
      <c r="R40" s="242" t="e">
        <f t="shared" si="10"/>
        <v>#VALUE!</v>
      </c>
      <c r="S40" s="242">
        <f t="shared" si="10"/>
        <v>0</v>
      </c>
      <c r="T40" s="245" t="e">
        <f t="shared" si="10"/>
        <v>#VALUE!</v>
      </c>
      <c r="U40" s="244">
        <f t="shared" si="10"/>
        <v>456</v>
      </c>
      <c r="V40" s="242" t="e">
        <f t="shared" si="10"/>
        <v>#VALUE!</v>
      </c>
      <c r="W40" s="246">
        <f t="shared" si="10"/>
        <v>606</v>
      </c>
      <c r="X40" s="247" t="e">
        <f t="shared" si="10"/>
        <v>#VALUE!</v>
      </c>
      <c r="Y40" s="242">
        <f t="shared" si="10"/>
        <v>460</v>
      </c>
      <c r="Z40" s="242" t="e">
        <f t="shared" si="10"/>
        <v>#VALUE!</v>
      </c>
      <c r="AA40" s="246">
        <f t="shared" si="10"/>
        <v>776</v>
      </c>
      <c r="AB40" s="247" t="e">
        <f t="shared" si="10"/>
        <v>#VALUE!</v>
      </c>
      <c r="AC40" s="242">
        <f t="shared" si="10"/>
        <v>524</v>
      </c>
      <c r="AD40" s="242" t="e">
        <f t="shared" si="10"/>
        <v>#VALUE!</v>
      </c>
      <c r="AE40" s="246">
        <f t="shared" si="10"/>
        <v>584</v>
      </c>
      <c r="AF40" s="187"/>
    </row>
    <row r="41" spans="1:32" ht="22.5" customHeight="1">
      <c r="A41" s="248" t="s">
        <v>278</v>
      </c>
      <c r="B41" s="249" t="s">
        <v>279</v>
      </c>
      <c r="C41" s="250"/>
      <c r="D41" s="251"/>
      <c r="E41" s="251"/>
      <c r="F41" s="251"/>
      <c r="G41" s="252"/>
      <c r="H41" s="253">
        <f>H42+H43+H44+H45+H46+H47+H48+H49+H50+H51+H52+H53+H54+H55+H56+H57+H58</f>
        <v>2055</v>
      </c>
      <c r="I41" s="254">
        <f>I42+I43+I44+I45+I46+I47+I48+I49+I50+I51+I52+I53+I54+I55+I56+I57+I58</f>
        <v>685</v>
      </c>
      <c r="J41" s="254">
        <f t="shared" ref="J41:AE41" si="11">SUM(J42:J58)</f>
        <v>1370</v>
      </c>
      <c r="K41" s="254">
        <f t="shared" si="11"/>
        <v>636</v>
      </c>
      <c r="L41" s="254">
        <f t="shared" si="11"/>
        <v>702</v>
      </c>
      <c r="M41" s="254">
        <f t="shared" si="11"/>
        <v>0</v>
      </c>
      <c r="N41" s="254">
        <f t="shared" si="11"/>
        <v>30</v>
      </c>
      <c r="O41" s="255">
        <f t="shared" si="11"/>
        <v>0</v>
      </c>
      <c r="P41" s="256">
        <f t="shared" si="11"/>
        <v>0</v>
      </c>
      <c r="Q41" s="253">
        <f t="shared" si="11"/>
        <v>0</v>
      </c>
      <c r="R41" s="254">
        <f t="shared" si="11"/>
        <v>0</v>
      </c>
      <c r="S41" s="254">
        <f t="shared" si="11"/>
        <v>0</v>
      </c>
      <c r="T41" s="257">
        <f t="shared" si="11"/>
        <v>0</v>
      </c>
      <c r="U41" s="253">
        <f t="shared" si="11"/>
        <v>282</v>
      </c>
      <c r="V41" s="254">
        <f t="shared" si="11"/>
        <v>0</v>
      </c>
      <c r="W41" s="255">
        <f t="shared" si="11"/>
        <v>250</v>
      </c>
      <c r="X41" s="258">
        <f t="shared" si="11"/>
        <v>0</v>
      </c>
      <c r="Y41" s="254">
        <f t="shared" si="11"/>
        <v>426</v>
      </c>
      <c r="Z41" s="254">
        <f t="shared" si="11"/>
        <v>0</v>
      </c>
      <c r="AA41" s="254">
        <f t="shared" si="11"/>
        <v>230</v>
      </c>
      <c r="AB41" s="257">
        <f t="shared" si="11"/>
        <v>0</v>
      </c>
      <c r="AC41" s="253">
        <f t="shared" si="11"/>
        <v>56</v>
      </c>
      <c r="AD41" s="254">
        <f t="shared" si="11"/>
        <v>0</v>
      </c>
      <c r="AE41" s="255">
        <f t="shared" si="11"/>
        <v>126</v>
      </c>
      <c r="AF41" s="187">
        <f>AF42+AF43+AF44+AF45+AF46+AF47+AF48+AF49+AF50+AF51+AF52+AF53+AF54+AF55</f>
        <v>0</v>
      </c>
    </row>
    <row r="42" spans="1:32" ht="13.5" customHeight="1">
      <c r="A42" s="102" t="s">
        <v>280</v>
      </c>
      <c r="B42" s="188" t="s">
        <v>281</v>
      </c>
      <c r="C42" s="101" t="s">
        <v>222</v>
      </c>
      <c r="D42" s="102"/>
      <c r="E42" s="102"/>
      <c r="F42" s="102"/>
      <c r="G42" s="102"/>
      <c r="H42" s="102">
        <v>216</v>
      </c>
      <c r="I42" s="102">
        <v>72</v>
      </c>
      <c r="J42" s="191">
        <f t="shared" ref="J42:J56" si="12">SUM(Q42+S42+U42+W42+Y42+AA42+AC42+AE42)</f>
        <v>144</v>
      </c>
      <c r="K42" s="102">
        <v>54</v>
      </c>
      <c r="L42" s="102">
        <v>90</v>
      </c>
      <c r="M42" s="102"/>
      <c r="N42" s="190"/>
      <c r="O42" s="101"/>
      <c r="P42" s="230"/>
      <c r="Q42" s="41"/>
      <c r="R42" s="110"/>
      <c r="S42" s="195"/>
      <c r="T42" s="103"/>
      <c r="U42" s="102">
        <v>68</v>
      </c>
      <c r="V42" s="196" t="s">
        <v>106</v>
      </c>
      <c r="W42" s="101">
        <v>76</v>
      </c>
      <c r="X42" s="192" t="s">
        <v>113</v>
      </c>
      <c r="Y42" s="109"/>
      <c r="Z42" s="110"/>
      <c r="AA42" s="111"/>
      <c r="AB42" s="103"/>
      <c r="AC42" s="102"/>
      <c r="AD42" s="196"/>
      <c r="AE42" s="101"/>
      <c r="AF42" s="32"/>
    </row>
    <row r="43" spans="1:32" ht="13.5" customHeight="1">
      <c r="A43" s="18" t="s">
        <v>282</v>
      </c>
      <c r="B43" s="199" t="s">
        <v>283</v>
      </c>
      <c r="C43" s="34" t="s">
        <v>222</v>
      </c>
      <c r="D43" s="18"/>
      <c r="E43" s="18"/>
      <c r="F43" s="18"/>
      <c r="G43" s="18"/>
      <c r="H43" s="18">
        <v>93</v>
      </c>
      <c r="I43" s="18">
        <v>31</v>
      </c>
      <c r="J43" s="43">
        <v>62</v>
      </c>
      <c r="K43" s="18"/>
      <c r="L43" s="18">
        <v>62</v>
      </c>
      <c r="M43" s="18"/>
      <c r="N43" s="38"/>
      <c r="O43" s="34"/>
      <c r="P43" s="205"/>
      <c r="Q43" s="35"/>
      <c r="R43" s="128"/>
      <c r="S43" s="37"/>
      <c r="T43" s="32"/>
      <c r="U43" s="18"/>
      <c r="V43" s="203"/>
      <c r="W43" s="34"/>
      <c r="X43" s="205" t="s">
        <v>125</v>
      </c>
      <c r="Y43" s="35"/>
      <c r="Z43" s="128" t="s">
        <v>284</v>
      </c>
      <c r="AA43" s="37"/>
      <c r="AB43" s="32"/>
      <c r="AC43" s="18"/>
      <c r="AD43" s="203"/>
      <c r="AE43" s="34">
        <v>62</v>
      </c>
      <c r="AF43" s="32"/>
    </row>
    <row r="44" spans="1:32" ht="13.5" customHeight="1">
      <c r="A44" s="18" t="s">
        <v>285</v>
      </c>
      <c r="B44" s="199" t="s">
        <v>286</v>
      </c>
      <c r="C44" s="34" t="s">
        <v>222</v>
      </c>
      <c r="D44" s="18"/>
      <c r="E44" s="18"/>
      <c r="F44" s="18"/>
      <c r="G44" s="18"/>
      <c r="H44" s="18">
        <v>210</v>
      </c>
      <c r="I44" s="18">
        <v>70</v>
      </c>
      <c r="J44" s="43">
        <f t="shared" si="12"/>
        <v>140</v>
      </c>
      <c r="K44" s="18">
        <v>90</v>
      </c>
      <c r="L44" s="18">
        <v>50</v>
      </c>
      <c r="M44" s="18"/>
      <c r="N44" s="38"/>
      <c r="O44" s="34"/>
      <c r="P44" s="205"/>
      <c r="Q44" s="35"/>
      <c r="R44" s="128"/>
      <c r="S44" s="37"/>
      <c r="T44" s="32"/>
      <c r="U44" s="18"/>
      <c r="V44" s="203"/>
      <c r="W44" s="34"/>
      <c r="X44" s="205" t="s">
        <v>287</v>
      </c>
      <c r="Y44" s="35">
        <v>88</v>
      </c>
      <c r="Z44" s="128"/>
      <c r="AA44" s="37">
        <v>52</v>
      </c>
      <c r="AB44" s="32"/>
      <c r="AC44" s="18"/>
      <c r="AD44" s="203"/>
      <c r="AE44" s="34"/>
      <c r="AF44" s="32"/>
    </row>
    <row r="45" spans="1:32" ht="13.5" customHeight="1">
      <c r="A45" s="18" t="s">
        <v>288</v>
      </c>
      <c r="B45" s="199" t="s">
        <v>289</v>
      </c>
      <c r="C45" s="46" t="s">
        <v>290</v>
      </c>
      <c r="D45" s="18"/>
      <c r="E45" s="18"/>
      <c r="F45" s="18"/>
      <c r="G45" s="18"/>
      <c r="H45" s="18">
        <v>120</v>
      </c>
      <c r="I45" s="18">
        <v>40</v>
      </c>
      <c r="J45" s="43">
        <f t="shared" si="12"/>
        <v>80</v>
      </c>
      <c r="K45" s="18">
        <v>60</v>
      </c>
      <c r="L45" s="18">
        <v>20</v>
      </c>
      <c r="M45" s="18"/>
      <c r="N45" s="38"/>
      <c r="O45" s="39"/>
      <c r="P45" s="205"/>
      <c r="Q45" s="35"/>
      <c r="R45" s="128"/>
      <c r="S45" s="37"/>
      <c r="T45" s="32" t="s">
        <v>118</v>
      </c>
      <c r="U45" s="18">
        <v>34</v>
      </c>
      <c r="V45" s="203"/>
      <c r="W45" s="34">
        <v>46</v>
      </c>
      <c r="X45" s="205"/>
      <c r="Y45" s="35"/>
      <c r="Z45" s="128"/>
      <c r="AA45" s="37"/>
      <c r="AB45" s="32"/>
      <c r="AC45" s="18"/>
      <c r="AD45" s="203"/>
      <c r="AE45" s="34"/>
      <c r="AF45" s="32"/>
    </row>
    <row r="46" spans="1:32" ht="23.25" customHeight="1">
      <c r="A46" s="18" t="s">
        <v>291</v>
      </c>
      <c r="B46" s="199" t="s">
        <v>292</v>
      </c>
      <c r="C46" s="46" t="s">
        <v>290</v>
      </c>
      <c r="D46" s="18"/>
      <c r="E46" s="18"/>
      <c r="F46" s="18"/>
      <c r="G46" s="18"/>
      <c r="H46" s="18">
        <v>108</v>
      </c>
      <c r="I46" s="18">
        <v>36</v>
      </c>
      <c r="J46" s="43">
        <f t="shared" si="12"/>
        <v>72</v>
      </c>
      <c r="K46" s="18">
        <v>52</v>
      </c>
      <c r="L46" s="18">
        <v>20</v>
      </c>
      <c r="M46" s="18"/>
      <c r="N46" s="38"/>
      <c r="O46" s="39"/>
      <c r="P46" s="205"/>
      <c r="Q46" s="35"/>
      <c r="R46" s="128"/>
      <c r="S46" s="37"/>
      <c r="T46" s="48"/>
      <c r="U46" s="200">
        <v>34</v>
      </c>
      <c r="V46" s="203"/>
      <c r="W46" s="34">
        <v>38</v>
      </c>
      <c r="X46" s="205"/>
      <c r="Y46" s="35"/>
      <c r="Z46" s="128"/>
      <c r="AA46" s="37"/>
      <c r="AB46" s="32" t="s">
        <v>116</v>
      </c>
      <c r="AC46" s="18"/>
      <c r="AD46" s="32"/>
      <c r="AE46" s="34"/>
      <c r="AF46" s="32"/>
    </row>
    <row r="47" spans="1:32" ht="23.25" customHeight="1">
      <c r="A47" s="18" t="s">
        <v>293</v>
      </c>
      <c r="B47" s="199" t="s">
        <v>294</v>
      </c>
      <c r="C47" s="46" t="s">
        <v>237</v>
      </c>
      <c r="D47" s="18"/>
      <c r="E47" s="18"/>
      <c r="F47" s="18"/>
      <c r="G47" s="18"/>
      <c r="H47" s="18">
        <v>72</v>
      </c>
      <c r="I47" s="18">
        <v>24</v>
      </c>
      <c r="J47" s="43">
        <f t="shared" si="12"/>
        <v>48</v>
      </c>
      <c r="K47" s="18">
        <v>48</v>
      </c>
      <c r="L47" s="18"/>
      <c r="M47" s="18"/>
      <c r="N47" s="38"/>
      <c r="O47" s="39"/>
      <c r="P47" s="205"/>
      <c r="Q47" s="35"/>
      <c r="R47" s="128"/>
      <c r="S47" s="37"/>
      <c r="T47" s="48" t="s">
        <v>126</v>
      </c>
      <c r="U47" s="200">
        <v>48</v>
      </c>
      <c r="V47" s="203" t="s">
        <v>295</v>
      </c>
      <c r="W47" s="34"/>
      <c r="X47" s="205"/>
      <c r="Y47" s="35"/>
      <c r="Z47" s="128"/>
      <c r="AA47" s="37"/>
      <c r="AB47" s="32"/>
      <c r="AC47" s="18"/>
      <c r="AD47" s="32"/>
      <c r="AE47" s="34"/>
      <c r="AF47" s="32"/>
    </row>
    <row r="48" spans="1:32" ht="13.5" customHeight="1">
      <c r="A48" s="18" t="s">
        <v>296</v>
      </c>
      <c r="B48" s="199" t="s">
        <v>297</v>
      </c>
      <c r="C48" s="46" t="s">
        <v>237</v>
      </c>
      <c r="D48" s="18"/>
      <c r="E48" s="18"/>
      <c r="F48" s="18"/>
      <c r="G48" s="18"/>
      <c r="H48" s="18">
        <v>75</v>
      </c>
      <c r="I48" s="18">
        <v>25</v>
      </c>
      <c r="J48" s="43">
        <f t="shared" si="12"/>
        <v>50</v>
      </c>
      <c r="K48" s="18">
        <v>50</v>
      </c>
      <c r="L48" s="18"/>
      <c r="M48" s="18"/>
      <c r="N48" s="38"/>
      <c r="O48" s="39"/>
      <c r="P48" s="205"/>
      <c r="Q48" s="35"/>
      <c r="R48" s="128"/>
      <c r="S48" s="37"/>
      <c r="T48" s="48" t="s">
        <v>126</v>
      </c>
      <c r="U48" s="200">
        <v>30</v>
      </c>
      <c r="V48" s="203" t="s">
        <v>284</v>
      </c>
      <c r="W48" s="34">
        <v>20</v>
      </c>
      <c r="X48" s="205"/>
      <c r="Y48" s="35"/>
      <c r="Z48" s="35"/>
      <c r="AA48" s="35"/>
      <c r="AB48" s="48"/>
      <c r="AC48" s="200"/>
      <c r="AD48" s="32"/>
      <c r="AE48" s="34"/>
      <c r="AF48" s="32"/>
    </row>
    <row r="49" spans="1:32" ht="13.5" customHeight="1">
      <c r="A49" s="18" t="s">
        <v>298</v>
      </c>
      <c r="B49" s="199" t="s">
        <v>299</v>
      </c>
      <c r="C49" s="46" t="s">
        <v>290</v>
      </c>
      <c r="D49" s="18"/>
      <c r="E49" s="18"/>
      <c r="F49" s="18"/>
      <c r="G49" s="18"/>
      <c r="H49" s="18">
        <v>150</v>
      </c>
      <c r="I49" s="18">
        <v>50</v>
      </c>
      <c r="J49" s="43">
        <f t="shared" si="12"/>
        <v>100</v>
      </c>
      <c r="K49" s="18">
        <v>60</v>
      </c>
      <c r="L49" s="18">
        <v>40</v>
      </c>
      <c r="M49" s="18"/>
      <c r="N49" s="38"/>
      <c r="O49" s="39"/>
      <c r="P49" s="205"/>
      <c r="Q49" s="35"/>
      <c r="R49" s="128"/>
      <c r="S49" s="37"/>
      <c r="T49" s="48"/>
      <c r="U49" s="200"/>
      <c r="V49" s="203"/>
      <c r="W49" s="34"/>
      <c r="X49" s="205" t="s">
        <v>300</v>
      </c>
      <c r="Y49" s="35">
        <v>46</v>
      </c>
      <c r="Z49" s="128" t="s">
        <v>300</v>
      </c>
      <c r="AA49" s="37">
        <v>54</v>
      </c>
      <c r="AB49" s="32"/>
      <c r="AC49" s="18"/>
      <c r="AD49" s="32"/>
      <c r="AE49" s="34"/>
      <c r="AF49" s="32"/>
    </row>
    <row r="50" spans="1:32" ht="13.5" customHeight="1">
      <c r="A50" s="18" t="s">
        <v>301</v>
      </c>
      <c r="B50" s="199" t="s">
        <v>302</v>
      </c>
      <c r="C50" s="46" t="s">
        <v>223</v>
      </c>
      <c r="D50" s="18"/>
      <c r="E50" s="18"/>
      <c r="F50" s="18"/>
      <c r="G50" s="18"/>
      <c r="H50" s="18">
        <v>81</v>
      </c>
      <c r="I50" s="18">
        <v>27</v>
      </c>
      <c r="J50" s="43">
        <f t="shared" si="12"/>
        <v>54</v>
      </c>
      <c r="K50" s="18">
        <v>22</v>
      </c>
      <c r="L50" s="18">
        <v>32</v>
      </c>
      <c r="M50" s="18"/>
      <c r="N50" s="38"/>
      <c r="O50" s="39"/>
      <c r="P50" s="205"/>
      <c r="Q50" s="35"/>
      <c r="R50" s="128"/>
      <c r="S50" s="37"/>
      <c r="T50" s="48"/>
      <c r="U50" s="200"/>
      <c r="V50" s="203"/>
      <c r="W50" s="34"/>
      <c r="X50" s="205" t="s">
        <v>300</v>
      </c>
      <c r="Y50" s="35">
        <v>54</v>
      </c>
      <c r="Z50" s="128"/>
      <c r="AA50" s="37"/>
      <c r="AB50" s="32"/>
      <c r="AC50" s="18"/>
      <c r="AD50" s="32"/>
      <c r="AE50" s="34"/>
      <c r="AF50" s="32"/>
    </row>
    <row r="51" spans="1:32" ht="23.25" customHeight="1">
      <c r="A51" s="18" t="s">
        <v>303</v>
      </c>
      <c r="B51" s="199" t="s">
        <v>304</v>
      </c>
      <c r="C51" s="42" t="s">
        <v>290</v>
      </c>
      <c r="D51" s="18"/>
      <c r="E51" s="18"/>
      <c r="F51" s="18"/>
      <c r="G51" s="18"/>
      <c r="H51" s="18">
        <v>234</v>
      </c>
      <c r="I51" s="18">
        <v>78</v>
      </c>
      <c r="J51" s="259">
        <f t="shared" si="12"/>
        <v>156</v>
      </c>
      <c r="K51" s="18"/>
      <c r="L51" s="18">
        <v>126</v>
      </c>
      <c r="M51" s="18"/>
      <c r="N51" s="38">
        <v>30</v>
      </c>
      <c r="O51" s="39"/>
      <c r="P51" s="205"/>
      <c r="Q51" s="35"/>
      <c r="R51" s="128"/>
      <c r="S51" s="37"/>
      <c r="T51" s="48"/>
      <c r="U51" s="200"/>
      <c r="V51" s="203"/>
      <c r="W51" s="34"/>
      <c r="X51" s="205" t="s">
        <v>305</v>
      </c>
      <c r="Y51" s="35">
        <v>72</v>
      </c>
      <c r="Z51" s="128" t="s">
        <v>306</v>
      </c>
      <c r="AA51" s="37">
        <v>84</v>
      </c>
      <c r="AB51" s="32"/>
      <c r="AC51" s="18"/>
      <c r="AD51" s="32"/>
      <c r="AE51" s="34"/>
      <c r="AF51" s="32"/>
    </row>
    <row r="52" spans="1:32" ht="23.25" customHeight="1">
      <c r="A52" s="18" t="s">
        <v>307</v>
      </c>
      <c r="B52" s="199" t="s">
        <v>308</v>
      </c>
      <c r="C52" s="42" t="s">
        <v>222</v>
      </c>
      <c r="D52" s="18"/>
      <c r="E52" s="18"/>
      <c r="F52" s="18"/>
      <c r="G52" s="18"/>
      <c r="H52" s="18">
        <v>96</v>
      </c>
      <c r="I52" s="18">
        <v>32</v>
      </c>
      <c r="J52" s="43">
        <f t="shared" si="12"/>
        <v>64</v>
      </c>
      <c r="K52" s="18"/>
      <c r="L52" s="18">
        <v>64</v>
      </c>
      <c r="M52" s="18"/>
      <c r="N52" s="38"/>
      <c r="O52" s="39"/>
      <c r="P52" s="205"/>
      <c r="Q52" s="35"/>
      <c r="R52" s="128"/>
      <c r="S52" s="37"/>
      <c r="T52" s="48"/>
      <c r="U52" s="200"/>
      <c r="V52" s="203"/>
      <c r="W52" s="34"/>
      <c r="X52" s="205"/>
      <c r="Y52" s="35"/>
      <c r="Z52" s="128"/>
      <c r="AA52" s="37"/>
      <c r="AB52" s="32" t="s">
        <v>309</v>
      </c>
      <c r="AC52" s="18"/>
      <c r="AD52" s="203"/>
      <c r="AE52" s="34">
        <v>64</v>
      </c>
      <c r="AF52" s="32"/>
    </row>
    <row r="53" spans="1:32" ht="33" customHeight="1">
      <c r="A53" s="18" t="s">
        <v>310</v>
      </c>
      <c r="B53" s="199" t="s">
        <v>311</v>
      </c>
      <c r="C53" s="42" t="s">
        <v>222</v>
      </c>
      <c r="D53" s="18"/>
      <c r="E53" s="18"/>
      <c r="F53" s="18"/>
      <c r="G53" s="18"/>
      <c r="H53" s="18">
        <v>135</v>
      </c>
      <c r="I53" s="18">
        <v>45</v>
      </c>
      <c r="J53" s="43">
        <f t="shared" si="12"/>
        <v>90</v>
      </c>
      <c r="K53" s="18">
        <v>60</v>
      </c>
      <c r="L53" s="18">
        <v>30</v>
      </c>
      <c r="M53" s="18"/>
      <c r="N53" s="38"/>
      <c r="O53" s="39"/>
      <c r="P53" s="205"/>
      <c r="Q53" s="35"/>
      <c r="R53" s="128"/>
      <c r="S53" s="37"/>
      <c r="T53" s="48"/>
      <c r="U53" s="200"/>
      <c r="V53" s="203"/>
      <c r="W53" s="34"/>
      <c r="X53" s="205"/>
      <c r="Y53" s="35">
        <v>90</v>
      </c>
      <c r="Z53" s="128"/>
      <c r="AA53" s="37"/>
      <c r="AB53" s="48" t="s">
        <v>109</v>
      </c>
      <c r="AC53" s="200"/>
      <c r="AD53" s="203"/>
      <c r="AE53" s="34"/>
      <c r="AF53" s="32"/>
    </row>
    <row r="54" spans="1:32" ht="13.5" customHeight="1">
      <c r="A54" s="18" t="s">
        <v>312</v>
      </c>
      <c r="B54" s="260" t="s">
        <v>313</v>
      </c>
      <c r="C54" s="42" t="s">
        <v>223</v>
      </c>
      <c r="D54" s="18"/>
      <c r="E54" s="18"/>
      <c r="F54" s="18"/>
      <c r="G54" s="18"/>
      <c r="H54" s="18">
        <v>63</v>
      </c>
      <c r="I54" s="18">
        <v>21</v>
      </c>
      <c r="J54" s="43">
        <f t="shared" si="12"/>
        <v>42</v>
      </c>
      <c r="K54" s="18">
        <v>32</v>
      </c>
      <c r="L54" s="18">
        <v>10</v>
      </c>
      <c r="M54" s="18"/>
      <c r="N54" s="38"/>
      <c r="O54" s="39"/>
      <c r="P54" s="205"/>
      <c r="Q54" s="35"/>
      <c r="R54" s="128"/>
      <c r="S54" s="37"/>
      <c r="T54" s="48"/>
      <c r="U54" s="200"/>
      <c r="V54" s="203"/>
      <c r="W54" s="34"/>
      <c r="X54" s="205"/>
      <c r="Y54" s="35">
        <v>42</v>
      </c>
      <c r="Z54" s="128" t="s">
        <v>116</v>
      </c>
      <c r="AA54" s="37"/>
      <c r="AB54" s="48"/>
      <c r="AC54" s="200"/>
      <c r="AD54" s="203"/>
      <c r="AE54" s="34"/>
      <c r="AF54" s="32"/>
    </row>
    <row r="55" spans="1:32" ht="13.5" customHeight="1">
      <c r="A55" s="18" t="s">
        <v>314</v>
      </c>
      <c r="B55" s="199" t="s">
        <v>315</v>
      </c>
      <c r="C55" s="42" t="s">
        <v>222</v>
      </c>
      <c r="D55" s="18"/>
      <c r="E55" s="18"/>
      <c r="F55" s="18"/>
      <c r="G55" s="18"/>
      <c r="H55" s="18">
        <v>102</v>
      </c>
      <c r="I55" s="18">
        <v>34</v>
      </c>
      <c r="J55" s="43">
        <f t="shared" si="12"/>
        <v>68</v>
      </c>
      <c r="K55" s="18">
        <v>20</v>
      </c>
      <c r="L55" s="18">
        <v>48</v>
      </c>
      <c r="M55" s="18"/>
      <c r="N55" s="38"/>
      <c r="O55" s="39"/>
      <c r="P55" s="205"/>
      <c r="Q55" s="35"/>
      <c r="R55" s="128"/>
      <c r="S55" s="37"/>
      <c r="T55" s="48" t="s">
        <v>122</v>
      </c>
      <c r="U55" s="200">
        <v>34</v>
      </c>
      <c r="V55" s="203" t="s">
        <v>287</v>
      </c>
      <c r="W55" s="34">
        <v>34</v>
      </c>
      <c r="X55" s="205"/>
      <c r="Y55" s="35"/>
      <c r="Z55" s="128"/>
      <c r="AA55" s="36"/>
      <c r="AB55" s="48"/>
      <c r="AC55" s="200"/>
      <c r="AD55" s="203"/>
      <c r="AE55" s="34"/>
      <c r="AF55" s="32"/>
    </row>
    <row r="56" spans="1:32" ht="13.5" customHeight="1">
      <c r="A56" s="206" t="s">
        <v>316</v>
      </c>
      <c r="B56" s="207" t="s">
        <v>317</v>
      </c>
      <c r="C56" s="42" t="s">
        <v>290</v>
      </c>
      <c r="D56" s="261"/>
      <c r="E56" s="261"/>
      <c r="F56" s="261"/>
      <c r="G56" s="261"/>
      <c r="H56" s="262">
        <v>105</v>
      </c>
      <c r="I56" s="262">
        <v>35</v>
      </c>
      <c r="J56" s="43">
        <f t="shared" si="12"/>
        <v>70</v>
      </c>
      <c r="K56" s="18">
        <v>46</v>
      </c>
      <c r="L56" s="262">
        <v>24</v>
      </c>
      <c r="M56" s="261"/>
      <c r="N56" s="18"/>
      <c r="O56" s="263"/>
      <c r="P56" s="264"/>
      <c r="Q56" s="135"/>
      <c r="R56" s="265"/>
      <c r="S56" s="266"/>
      <c r="T56" s="267"/>
      <c r="U56" s="268">
        <v>34</v>
      </c>
      <c r="V56" s="269"/>
      <c r="W56" s="34">
        <v>36</v>
      </c>
      <c r="X56" s="205"/>
      <c r="Y56" s="35"/>
      <c r="Z56" s="33"/>
      <c r="AA56" s="36"/>
      <c r="AB56" s="48"/>
      <c r="AC56" s="200"/>
      <c r="AD56" s="32"/>
      <c r="AE56" s="34"/>
      <c r="AF56" s="269"/>
    </row>
    <row r="57" spans="1:32" ht="22.5" customHeight="1">
      <c r="A57" s="206" t="s">
        <v>318</v>
      </c>
      <c r="B57" s="207" t="s">
        <v>319</v>
      </c>
      <c r="C57" s="42" t="s">
        <v>320</v>
      </c>
      <c r="D57" s="270"/>
      <c r="E57" s="270"/>
      <c r="F57" s="270"/>
      <c r="G57" s="270"/>
      <c r="H57" s="18">
        <v>111</v>
      </c>
      <c r="I57" s="18">
        <v>37</v>
      </c>
      <c r="J57" s="191">
        <v>74</v>
      </c>
      <c r="K57" s="102">
        <v>8</v>
      </c>
      <c r="L57" s="18">
        <v>66</v>
      </c>
      <c r="M57" s="271"/>
      <c r="N57" s="190"/>
      <c r="O57" s="34"/>
      <c r="P57" s="272"/>
      <c r="Q57" s="35"/>
      <c r="R57" s="273"/>
      <c r="S57" s="37"/>
      <c r="T57" s="274"/>
      <c r="U57" s="200"/>
      <c r="V57" s="275"/>
      <c r="W57" s="101"/>
      <c r="X57" s="230"/>
      <c r="Y57" s="41">
        <v>34</v>
      </c>
      <c r="Z57" s="194"/>
      <c r="AA57" s="111">
        <v>40</v>
      </c>
      <c r="AB57" s="198"/>
      <c r="AC57" s="200"/>
      <c r="AD57" s="103"/>
      <c r="AE57" s="101"/>
      <c r="AF57" s="229"/>
    </row>
    <row r="58" spans="1:32" ht="15" customHeight="1">
      <c r="A58" s="276" t="s">
        <v>321</v>
      </c>
      <c r="B58" s="277" t="s">
        <v>322</v>
      </c>
      <c r="C58" s="58" t="s">
        <v>237</v>
      </c>
      <c r="D58" s="278"/>
      <c r="E58" s="278"/>
      <c r="F58" s="278"/>
      <c r="G58" s="278"/>
      <c r="H58" s="56">
        <v>84</v>
      </c>
      <c r="I58" s="56">
        <v>28</v>
      </c>
      <c r="J58" s="178">
        <v>56</v>
      </c>
      <c r="K58" s="56">
        <v>34</v>
      </c>
      <c r="L58" s="56">
        <v>20</v>
      </c>
      <c r="M58" s="56"/>
      <c r="N58" s="61"/>
      <c r="O58" s="279"/>
      <c r="P58" s="280"/>
      <c r="Q58" s="281"/>
      <c r="R58" s="171"/>
      <c r="S58" s="218"/>
      <c r="T58" s="234"/>
      <c r="U58" s="232"/>
      <c r="V58" s="59"/>
      <c r="W58" s="57"/>
      <c r="X58" s="233"/>
      <c r="Y58" s="146"/>
      <c r="Z58" s="171"/>
      <c r="AA58" s="148"/>
      <c r="AB58" s="234"/>
      <c r="AC58" s="232">
        <v>56</v>
      </c>
      <c r="AD58" s="59"/>
      <c r="AE58" s="57"/>
      <c r="AF58" s="229"/>
    </row>
    <row r="59" spans="1:32" ht="13.5" customHeight="1">
      <c r="A59" s="236" t="s">
        <v>323</v>
      </c>
      <c r="B59" s="237" t="s">
        <v>324</v>
      </c>
      <c r="C59" s="282"/>
      <c r="D59" s="239"/>
      <c r="E59" s="240"/>
      <c r="F59" s="240"/>
      <c r="G59" s="240"/>
      <c r="H59" s="240">
        <f t="shared" ref="H59:N59" si="13">H60+H65+H69+H75</f>
        <v>1488</v>
      </c>
      <c r="I59" s="240">
        <f t="shared" si="13"/>
        <v>496</v>
      </c>
      <c r="J59" s="240">
        <f t="shared" si="13"/>
        <v>830</v>
      </c>
      <c r="K59" s="240">
        <f t="shared" si="13"/>
        <v>400</v>
      </c>
      <c r="L59" s="240">
        <f t="shared" si="13"/>
        <v>364</v>
      </c>
      <c r="M59" s="240">
        <f t="shared" si="13"/>
        <v>0</v>
      </c>
      <c r="N59" s="240">
        <f t="shared" si="13"/>
        <v>60</v>
      </c>
      <c r="O59" s="240">
        <f>O64+O68+O74+O77+O78</f>
        <v>1062</v>
      </c>
      <c r="P59" s="241">
        <f t="shared" ref="P59:AE59" si="14">P60+P65+P69+P75</f>
        <v>0</v>
      </c>
      <c r="Q59" s="283">
        <f t="shared" si="14"/>
        <v>0</v>
      </c>
      <c r="R59" s="240" t="e">
        <f t="shared" si="14"/>
        <v>#VALUE!</v>
      </c>
      <c r="S59" s="240">
        <f t="shared" si="14"/>
        <v>0</v>
      </c>
      <c r="T59" s="241" t="e">
        <f t="shared" si="14"/>
        <v>#VALUE!</v>
      </c>
      <c r="U59" s="283">
        <f t="shared" si="14"/>
        <v>174</v>
      </c>
      <c r="V59" s="240" t="e">
        <f t="shared" si="14"/>
        <v>#VALUE!</v>
      </c>
      <c r="W59" s="284">
        <f t="shared" si="14"/>
        <v>356</v>
      </c>
      <c r="X59" s="285" t="e">
        <f t="shared" si="14"/>
        <v>#VALUE!</v>
      </c>
      <c r="Y59" s="283">
        <f t="shared" si="14"/>
        <v>34</v>
      </c>
      <c r="Z59" s="240" t="e">
        <f t="shared" si="14"/>
        <v>#VALUE!</v>
      </c>
      <c r="AA59" s="284">
        <f t="shared" si="14"/>
        <v>546</v>
      </c>
      <c r="AB59" s="285" t="e">
        <f t="shared" si="14"/>
        <v>#VALUE!</v>
      </c>
      <c r="AC59" s="283">
        <f t="shared" si="14"/>
        <v>468</v>
      </c>
      <c r="AD59" s="240" t="e">
        <f t="shared" si="14"/>
        <v>#VALUE!</v>
      </c>
      <c r="AE59" s="284">
        <f t="shared" si="14"/>
        <v>458</v>
      </c>
      <c r="AF59" s="187"/>
    </row>
    <row r="60" spans="1:32" ht="23.25" customHeight="1">
      <c r="A60" s="251" t="s">
        <v>325</v>
      </c>
      <c r="B60" s="286" t="s">
        <v>326</v>
      </c>
      <c r="C60" s="287" t="s">
        <v>327</v>
      </c>
      <c r="D60" s="250"/>
      <c r="E60" s="251"/>
      <c r="F60" s="251"/>
      <c r="G60" s="251"/>
      <c r="H60" s="251">
        <f>I60+J60</f>
        <v>415</v>
      </c>
      <c r="I60" s="251">
        <f>SUM(I61:I62)</f>
        <v>157</v>
      </c>
      <c r="J60" s="251">
        <f>SUM(J61+J62)</f>
        <v>258</v>
      </c>
      <c r="K60" s="251">
        <f>SUM(K61+K62+K63)</f>
        <v>98</v>
      </c>
      <c r="L60" s="251">
        <f>SUM(L61+L62+L63)</f>
        <v>160</v>
      </c>
      <c r="M60" s="251">
        <f>SUM(M61+M62+M63)</f>
        <v>0</v>
      </c>
      <c r="N60" s="251">
        <f>SUM(N61+N62+N63)</f>
        <v>0</v>
      </c>
      <c r="O60" s="251">
        <v>360</v>
      </c>
      <c r="P60" s="288"/>
      <c r="Q60" s="289">
        <f t="shared" ref="Q60:AE60" si="15">SUM(Q61+Q62+Q63+Q64)</f>
        <v>0</v>
      </c>
      <c r="R60" s="251" t="e">
        <f t="shared" si="15"/>
        <v>#VALUE!</v>
      </c>
      <c r="S60" s="251">
        <f t="shared" si="15"/>
        <v>0</v>
      </c>
      <c r="T60" s="252" t="e">
        <f t="shared" si="15"/>
        <v>#VALUE!</v>
      </c>
      <c r="U60" s="289">
        <f t="shared" si="15"/>
        <v>0</v>
      </c>
      <c r="V60" s="251" t="e">
        <f t="shared" si="15"/>
        <v>#VALUE!</v>
      </c>
      <c r="W60" s="251">
        <f t="shared" si="15"/>
        <v>66</v>
      </c>
      <c r="X60" s="252" t="e">
        <f t="shared" si="15"/>
        <v>#VALUE!</v>
      </c>
      <c r="Y60" s="289">
        <f t="shared" si="15"/>
        <v>34</v>
      </c>
      <c r="Z60" s="251" t="e">
        <f t="shared" si="15"/>
        <v>#VALUE!</v>
      </c>
      <c r="AA60" s="251">
        <f t="shared" si="15"/>
        <v>346</v>
      </c>
      <c r="AB60" s="252" t="e">
        <f t="shared" si="15"/>
        <v>#VALUE!</v>
      </c>
      <c r="AC60" s="289">
        <f t="shared" si="15"/>
        <v>46</v>
      </c>
      <c r="AD60" s="251" t="e">
        <f t="shared" si="15"/>
        <v>#VALUE!</v>
      </c>
      <c r="AE60" s="290">
        <f t="shared" si="15"/>
        <v>126</v>
      </c>
      <c r="AF60" s="229"/>
    </row>
    <row r="61" spans="1:32" ht="23.25" customHeight="1">
      <c r="A61" s="102" t="s">
        <v>328</v>
      </c>
      <c r="B61" s="188" t="s">
        <v>329</v>
      </c>
      <c r="C61" s="291" t="s">
        <v>330</v>
      </c>
      <c r="D61" s="103"/>
      <c r="E61" s="102"/>
      <c r="F61" s="102"/>
      <c r="G61" s="102"/>
      <c r="H61" s="102">
        <v>251</v>
      </c>
      <c r="I61" s="102">
        <v>93</v>
      </c>
      <c r="J61" s="191">
        <f t="shared" ref="J61:J64" si="16">SUM(Q61+S61+U61+W61+Y61+AA61+AC61+AE61)</f>
        <v>158</v>
      </c>
      <c r="K61" s="102">
        <v>98</v>
      </c>
      <c r="L61" s="102" t="s">
        <v>331</v>
      </c>
      <c r="M61" s="102"/>
      <c r="N61" s="190"/>
      <c r="O61" s="197"/>
      <c r="P61" s="230"/>
      <c r="Q61" s="41"/>
      <c r="R61" s="110"/>
      <c r="S61" s="195"/>
      <c r="T61" s="198"/>
      <c r="U61" s="189"/>
      <c r="V61" s="196" t="s">
        <v>332</v>
      </c>
      <c r="W61" s="197">
        <v>66</v>
      </c>
      <c r="X61" s="192"/>
      <c r="Y61" s="109">
        <v>34</v>
      </c>
      <c r="Z61" s="110"/>
      <c r="AA61" s="195">
        <v>58</v>
      </c>
      <c r="AB61" s="198"/>
      <c r="AC61" s="189"/>
      <c r="AD61" s="196"/>
      <c r="AE61" s="101"/>
      <c r="AF61" s="32"/>
    </row>
    <row r="62" spans="1:32" ht="33" customHeight="1">
      <c r="A62" s="18" t="s">
        <v>333</v>
      </c>
      <c r="B62" s="199" t="s">
        <v>334</v>
      </c>
      <c r="C62" s="46" t="s">
        <v>290</v>
      </c>
      <c r="D62" s="18"/>
      <c r="E62" s="18"/>
      <c r="F62" s="18"/>
      <c r="G62" s="38"/>
      <c r="H62" s="200">
        <v>164</v>
      </c>
      <c r="I62" s="18">
        <v>64</v>
      </c>
      <c r="J62" s="43">
        <f t="shared" si="16"/>
        <v>100</v>
      </c>
      <c r="K62" s="18"/>
      <c r="L62" s="18">
        <v>100</v>
      </c>
      <c r="M62" s="18"/>
      <c r="N62" s="18"/>
      <c r="O62" s="292"/>
      <c r="P62" s="205"/>
      <c r="Q62" s="35"/>
      <c r="R62" s="128"/>
      <c r="S62" s="37"/>
      <c r="T62" s="32"/>
      <c r="U62" s="18"/>
      <c r="V62" s="203"/>
      <c r="W62" s="39"/>
      <c r="X62" s="205" t="s">
        <v>335</v>
      </c>
      <c r="Y62" s="35"/>
      <c r="Z62" s="128"/>
      <c r="AA62" s="37"/>
      <c r="AB62" s="32"/>
      <c r="AC62" s="18">
        <v>46</v>
      </c>
      <c r="AD62" s="203"/>
      <c r="AE62" s="34">
        <v>54</v>
      </c>
      <c r="AF62" s="32"/>
    </row>
    <row r="63" spans="1:32" ht="13.5" customHeight="1">
      <c r="A63" s="18" t="s">
        <v>336</v>
      </c>
      <c r="B63" s="199" t="s">
        <v>157</v>
      </c>
      <c r="C63" s="32"/>
      <c r="D63" s="18"/>
      <c r="E63" s="659"/>
      <c r="F63" s="638"/>
      <c r="G63" s="48"/>
      <c r="H63" s="200"/>
      <c r="I63" s="31"/>
      <c r="J63" s="43">
        <f t="shared" si="16"/>
        <v>0</v>
      </c>
      <c r="K63" s="18"/>
      <c r="L63" s="659"/>
      <c r="M63" s="638"/>
      <c r="N63" s="38"/>
      <c r="O63" s="39"/>
      <c r="P63" s="293" t="s">
        <v>337</v>
      </c>
      <c r="Q63" s="35"/>
      <c r="R63" s="294" t="s">
        <v>337</v>
      </c>
      <c r="S63" s="37"/>
      <c r="T63" s="295" t="s">
        <v>337</v>
      </c>
      <c r="U63" s="200"/>
      <c r="V63" s="296" t="s">
        <v>337</v>
      </c>
      <c r="W63" s="39"/>
      <c r="X63" s="293" t="s">
        <v>337</v>
      </c>
      <c r="Y63" s="35"/>
      <c r="Z63" s="297" t="s">
        <v>337</v>
      </c>
      <c r="AA63" s="37"/>
      <c r="AB63" s="30" t="s">
        <v>337</v>
      </c>
      <c r="AC63" s="18"/>
      <c r="AD63" s="296" t="s">
        <v>337</v>
      </c>
      <c r="AE63" s="34"/>
      <c r="AF63" s="30" t="s">
        <v>337</v>
      </c>
    </row>
    <row r="64" spans="1:32" ht="13.5" customHeight="1">
      <c r="A64" s="298" t="s">
        <v>338</v>
      </c>
      <c r="B64" s="299" t="s">
        <v>158</v>
      </c>
      <c r="C64" s="58" t="s">
        <v>339</v>
      </c>
      <c r="D64" s="234"/>
      <c r="E64" s="234"/>
      <c r="F64" s="234"/>
      <c r="G64" s="234"/>
      <c r="H64" s="300"/>
      <c r="I64" s="61"/>
      <c r="J64" s="178">
        <f t="shared" si="16"/>
        <v>360</v>
      </c>
      <c r="K64" s="56"/>
      <c r="L64" s="56"/>
      <c r="M64" s="59"/>
      <c r="N64" s="234"/>
      <c r="O64" s="279">
        <v>360</v>
      </c>
      <c r="P64" s="233"/>
      <c r="Q64" s="62"/>
      <c r="R64" s="62"/>
      <c r="S64" s="218"/>
      <c r="T64" s="234"/>
      <c r="U64" s="300"/>
      <c r="V64" s="234"/>
      <c r="W64" s="279"/>
      <c r="X64" s="233"/>
      <c r="Y64" s="171"/>
      <c r="Z64" s="62"/>
      <c r="AA64" s="301">
        <v>288</v>
      </c>
      <c r="AB64" s="234"/>
      <c r="AC64" s="234"/>
      <c r="AD64" s="234"/>
      <c r="AE64" s="57">
        <v>72</v>
      </c>
      <c r="AF64" s="48"/>
    </row>
    <row r="65" spans="1:32" ht="33" customHeight="1">
      <c r="A65" s="302" t="s">
        <v>340</v>
      </c>
      <c r="B65" s="74" t="s">
        <v>341</v>
      </c>
      <c r="C65" s="303" t="s">
        <v>327</v>
      </c>
      <c r="D65" s="76"/>
      <c r="E65" s="73"/>
      <c r="F65" s="73"/>
      <c r="G65" s="183"/>
      <c r="H65" s="73">
        <f t="shared" ref="H65:I65" si="17">SUM(H66:H67)</f>
        <v>347</v>
      </c>
      <c r="I65" s="73">
        <f t="shared" si="17"/>
        <v>125</v>
      </c>
      <c r="J65" s="73">
        <f>J66</f>
        <v>222</v>
      </c>
      <c r="K65" s="73">
        <f t="shared" ref="K65:N65" si="18">SUM(K66:K67)</f>
        <v>120</v>
      </c>
      <c r="L65" s="73">
        <f t="shared" si="18"/>
        <v>72</v>
      </c>
      <c r="M65" s="73">
        <f t="shared" si="18"/>
        <v>0</v>
      </c>
      <c r="N65" s="73">
        <f t="shared" si="18"/>
        <v>30</v>
      </c>
      <c r="O65" s="73">
        <v>108</v>
      </c>
      <c r="P65" s="186">
        <f>P66+P71+P72</f>
        <v>0</v>
      </c>
      <c r="Q65" s="184">
        <f>Q66+Q67+Q68</f>
        <v>0</v>
      </c>
      <c r="R65" s="183">
        <f t="shared" ref="R65:AD65" si="19">R66+R67+R68</f>
        <v>0</v>
      </c>
      <c r="S65" s="73">
        <f t="shared" si="19"/>
        <v>0</v>
      </c>
      <c r="T65" s="183">
        <f t="shared" si="19"/>
        <v>0</v>
      </c>
      <c r="U65" s="184">
        <f t="shared" si="19"/>
        <v>0</v>
      </c>
      <c r="V65" s="183">
        <f t="shared" si="19"/>
        <v>0</v>
      </c>
      <c r="W65" s="73">
        <f t="shared" si="19"/>
        <v>0</v>
      </c>
      <c r="X65" s="183">
        <f t="shared" si="19"/>
        <v>0</v>
      </c>
      <c r="Y65" s="184">
        <f t="shared" si="19"/>
        <v>0</v>
      </c>
      <c r="Z65" s="76">
        <f t="shared" si="19"/>
        <v>0</v>
      </c>
      <c r="AA65" s="185">
        <f t="shared" si="19"/>
        <v>0</v>
      </c>
      <c r="AB65" s="76">
        <f t="shared" si="19"/>
        <v>0</v>
      </c>
      <c r="AC65" s="73">
        <f t="shared" si="19"/>
        <v>142</v>
      </c>
      <c r="AD65" s="183">
        <f t="shared" si="19"/>
        <v>114</v>
      </c>
      <c r="AE65" s="304">
        <f>AE66+AE67+AE68</f>
        <v>188</v>
      </c>
      <c r="AF65" s="229"/>
    </row>
    <row r="66" spans="1:32" ht="23.25" customHeight="1">
      <c r="A66" s="102" t="s">
        <v>342</v>
      </c>
      <c r="B66" s="188" t="s">
        <v>343</v>
      </c>
      <c r="C66" s="291" t="s">
        <v>290</v>
      </c>
      <c r="D66" s="261"/>
      <c r="E66" s="261"/>
      <c r="F66" s="261"/>
      <c r="G66" s="305"/>
      <c r="H66" s="102">
        <v>347</v>
      </c>
      <c r="I66" s="102">
        <v>125</v>
      </c>
      <c r="J66" s="191">
        <f t="shared" ref="J66:J68" si="20">SUM(Q66+S66+U66+W66+Y66+AA66+AC66+AE66)</f>
        <v>222</v>
      </c>
      <c r="K66" s="262">
        <v>120</v>
      </c>
      <c r="L66" s="262">
        <v>72</v>
      </c>
      <c r="M66" s="261"/>
      <c r="N66" s="102">
        <v>30</v>
      </c>
      <c r="O66" s="263"/>
      <c r="P66" s="306"/>
      <c r="Q66" s="307"/>
      <c r="R66" s="308"/>
      <c r="S66" s="195"/>
      <c r="T66" s="267"/>
      <c r="U66" s="189"/>
      <c r="V66" s="267"/>
      <c r="W66" s="197"/>
      <c r="X66" s="264"/>
      <c r="Y66" s="109"/>
      <c r="Z66" s="309"/>
      <c r="AA66" s="310"/>
      <c r="AB66" s="269"/>
      <c r="AC66" s="262">
        <v>142</v>
      </c>
      <c r="AD66" s="311" t="s">
        <v>344</v>
      </c>
      <c r="AE66" s="101">
        <v>80</v>
      </c>
      <c r="AF66" s="32"/>
    </row>
    <row r="67" spans="1:32" ht="14.25" customHeight="1">
      <c r="A67" s="102" t="s">
        <v>345</v>
      </c>
      <c r="B67" s="188" t="s">
        <v>157</v>
      </c>
      <c r="C67" s="225"/>
      <c r="D67" s="261"/>
      <c r="E67" s="261"/>
      <c r="F67" s="261"/>
      <c r="G67" s="305"/>
      <c r="H67" s="312"/>
      <c r="I67" s="102"/>
      <c r="J67" s="313">
        <f t="shared" si="20"/>
        <v>0</v>
      </c>
      <c r="K67" s="18"/>
      <c r="L67" s="210"/>
      <c r="M67" s="269"/>
      <c r="N67" s="18"/>
      <c r="O67" s="314"/>
      <c r="P67" s="306"/>
      <c r="Q67" s="35"/>
      <c r="R67" s="309"/>
      <c r="S67" s="37"/>
      <c r="T67" s="269"/>
      <c r="U67" s="262"/>
      <c r="V67" s="315"/>
      <c r="W67" s="314"/>
      <c r="X67" s="306"/>
      <c r="Y67" s="35"/>
      <c r="Z67" s="309"/>
      <c r="AA67" s="316"/>
      <c r="AB67" s="269"/>
      <c r="AC67" s="18"/>
      <c r="AD67" s="269"/>
      <c r="AE67" s="34"/>
      <c r="AF67" s="209"/>
    </row>
    <row r="68" spans="1:32" ht="15" customHeight="1">
      <c r="A68" s="298" t="s">
        <v>346</v>
      </c>
      <c r="B68" s="299" t="s">
        <v>158</v>
      </c>
      <c r="C68" s="232" t="s">
        <v>256</v>
      </c>
      <c r="D68" s="173"/>
      <c r="E68" s="173"/>
      <c r="F68" s="173"/>
      <c r="G68" s="174"/>
      <c r="H68" s="232"/>
      <c r="I68" s="56"/>
      <c r="J68" s="178">
        <f t="shared" si="20"/>
        <v>108</v>
      </c>
      <c r="K68" s="173"/>
      <c r="L68" s="56"/>
      <c r="M68" s="175"/>
      <c r="N68" s="56"/>
      <c r="O68" s="279">
        <v>108</v>
      </c>
      <c r="P68" s="216"/>
      <c r="Q68" s="146"/>
      <c r="R68" s="317"/>
      <c r="S68" s="218"/>
      <c r="T68" s="318"/>
      <c r="U68" s="232"/>
      <c r="V68" s="318"/>
      <c r="W68" s="57"/>
      <c r="X68" s="216"/>
      <c r="Y68" s="319"/>
      <c r="Z68" s="317"/>
      <c r="AA68" s="218"/>
      <c r="AB68" s="175"/>
      <c r="AC68" s="56"/>
      <c r="AD68" s="175"/>
      <c r="AE68" s="57">
        <v>108</v>
      </c>
      <c r="AF68" s="103"/>
    </row>
    <row r="69" spans="1:32" ht="41.25" customHeight="1">
      <c r="A69" s="320" t="s">
        <v>347</v>
      </c>
      <c r="B69" s="74" t="s">
        <v>348</v>
      </c>
      <c r="C69" s="76" t="s">
        <v>349</v>
      </c>
      <c r="D69" s="73"/>
      <c r="E69" s="73"/>
      <c r="F69" s="73"/>
      <c r="G69" s="183"/>
      <c r="H69" s="184">
        <f t="shared" ref="H69:I69" si="21">SUM(H71+H72+H73+H74)</f>
        <v>316</v>
      </c>
      <c r="I69" s="73">
        <f t="shared" si="21"/>
        <v>124</v>
      </c>
      <c r="J69" s="73">
        <f>SUM(J71+J72)</f>
        <v>192</v>
      </c>
      <c r="K69" s="73">
        <f t="shared" ref="K69:O69" si="22">SUM(K71+K72+K73+K74)</f>
        <v>92</v>
      </c>
      <c r="L69" s="73">
        <f t="shared" si="22"/>
        <v>70</v>
      </c>
      <c r="M69" s="73">
        <f t="shared" si="22"/>
        <v>0</v>
      </c>
      <c r="N69" s="73">
        <f t="shared" si="22"/>
        <v>30</v>
      </c>
      <c r="O69" s="73">
        <f t="shared" si="22"/>
        <v>288</v>
      </c>
      <c r="P69" s="186"/>
      <c r="Q69" s="184">
        <f>SUM(Q71+Q72+Q73+Q74)</f>
        <v>0</v>
      </c>
      <c r="R69" s="73" t="e">
        <f t="shared" ref="R69:AE69" si="23">SUM(R71+R72+R73+R74)</f>
        <v>#VALUE!</v>
      </c>
      <c r="S69" s="73">
        <f t="shared" si="23"/>
        <v>0</v>
      </c>
      <c r="T69" s="183" t="e">
        <f t="shared" si="23"/>
        <v>#VALUE!</v>
      </c>
      <c r="U69" s="184">
        <f t="shared" si="23"/>
        <v>0</v>
      </c>
      <c r="V69" s="183" t="e">
        <f t="shared" si="23"/>
        <v>#VALUE!</v>
      </c>
      <c r="W69" s="185">
        <f t="shared" si="23"/>
        <v>0</v>
      </c>
      <c r="X69" s="186" t="e">
        <f t="shared" si="23"/>
        <v>#VALUE!</v>
      </c>
      <c r="Y69" s="184">
        <f t="shared" si="23"/>
        <v>0</v>
      </c>
      <c r="Z69" s="183" t="e">
        <f t="shared" si="23"/>
        <v>#VALUE!</v>
      </c>
      <c r="AA69" s="73">
        <f t="shared" si="23"/>
        <v>200</v>
      </c>
      <c r="AB69" s="183" t="e">
        <f t="shared" si="23"/>
        <v>#VALUE!</v>
      </c>
      <c r="AC69" s="184">
        <f t="shared" si="23"/>
        <v>280</v>
      </c>
      <c r="AD69" s="76" t="e">
        <f t="shared" si="23"/>
        <v>#VALUE!</v>
      </c>
      <c r="AE69" s="185">
        <f t="shared" si="23"/>
        <v>0</v>
      </c>
      <c r="AF69" s="32"/>
    </row>
    <row r="70" spans="1:32" ht="23.25" hidden="1" customHeight="1">
      <c r="A70" s="102"/>
      <c r="B70" s="188"/>
      <c r="C70" s="103"/>
      <c r="D70" s="102"/>
      <c r="E70" s="102"/>
      <c r="F70" s="102"/>
      <c r="G70" s="102"/>
      <c r="H70" s="102"/>
      <c r="I70" s="102"/>
      <c r="J70" s="191"/>
      <c r="K70" s="102"/>
      <c r="L70" s="102"/>
      <c r="M70" s="102"/>
      <c r="N70" s="190"/>
      <c r="O70" s="197"/>
      <c r="P70" s="192"/>
      <c r="Q70" s="321"/>
      <c r="R70" s="322"/>
      <c r="S70" s="323"/>
      <c r="T70" s="198"/>
      <c r="U70" s="189"/>
      <c r="V70" s="196"/>
      <c r="W70" s="101"/>
      <c r="X70" s="192"/>
      <c r="Y70" s="321"/>
      <c r="Z70" s="322"/>
      <c r="AA70" s="323"/>
      <c r="AB70" s="198"/>
      <c r="AC70" s="189"/>
      <c r="AD70" s="196"/>
      <c r="AE70" s="101"/>
      <c r="AF70" s="32"/>
    </row>
    <row r="71" spans="1:32" ht="23.25" customHeight="1">
      <c r="A71" s="18" t="s">
        <v>350</v>
      </c>
      <c r="B71" s="199" t="s">
        <v>351</v>
      </c>
      <c r="C71" s="42" t="s">
        <v>219</v>
      </c>
      <c r="D71" s="32"/>
      <c r="E71" s="18"/>
      <c r="F71" s="18"/>
      <c r="G71" s="18"/>
      <c r="H71" s="18">
        <v>224</v>
      </c>
      <c r="I71" s="18">
        <v>84</v>
      </c>
      <c r="J71" s="43">
        <f t="shared" ref="J71:J74" si="24">SUM(Q71+S71+U71+W71+Y71+AA71+AC71+AE71)</f>
        <v>140</v>
      </c>
      <c r="K71" s="18" t="s">
        <v>352</v>
      </c>
      <c r="L71" s="18" t="s">
        <v>114</v>
      </c>
      <c r="M71" s="18"/>
      <c r="N71" s="38">
        <v>30</v>
      </c>
      <c r="O71" s="39"/>
      <c r="P71" s="204"/>
      <c r="Q71" s="135"/>
      <c r="R71" s="128"/>
      <c r="S71" s="37"/>
      <c r="T71" s="32"/>
      <c r="U71" s="18"/>
      <c r="V71" s="203"/>
      <c r="W71" s="34"/>
      <c r="X71" s="204"/>
      <c r="Y71" s="135"/>
      <c r="Z71" s="128" t="s">
        <v>353</v>
      </c>
      <c r="AA71" s="37">
        <v>56</v>
      </c>
      <c r="AB71" s="48"/>
      <c r="AC71" s="200">
        <v>84</v>
      </c>
      <c r="AD71" s="203"/>
      <c r="AE71" s="34"/>
      <c r="AF71" s="32"/>
    </row>
    <row r="72" spans="1:32" ht="33" customHeight="1">
      <c r="A72" s="18" t="s">
        <v>354</v>
      </c>
      <c r="B72" s="199" t="s">
        <v>355</v>
      </c>
      <c r="C72" s="42" t="s">
        <v>256</v>
      </c>
      <c r="D72" s="32"/>
      <c r="E72" s="18"/>
      <c r="F72" s="18"/>
      <c r="G72" s="18"/>
      <c r="H72" s="18">
        <v>92</v>
      </c>
      <c r="I72" s="18">
        <v>40</v>
      </c>
      <c r="J72" s="43">
        <f t="shared" si="24"/>
        <v>52</v>
      </c>
      <c r="K72" s="18" t="s">
        <v>96</v>
      </c>
      <c r="L72" s="18" t="s">
        <v>104</v>
      </c>
      <c r="M72" s="18"/>
      <c r="N72" s="38"/>
      <c r="O72" s="39"/>
      <c r="P72" s="204"/>
      <c r="Q72" s="135"/>
      <c r="R72" s="128"/>
      <c r="S72" s="37"/>
      <c r="T72" s="32"/>
      <c r="U72" s="18"/>
      <c r="V72" s="203"/>
      <c r="W72" s="34"/>
      <c r="X72" s="205"/>
      <c r="Y72" s="35"/>
      <c r="Z72" s="128"/>
      <c r="AA72" s="37"/>
      <c r="AB72" s="32"/>
      <c r="AC72" s="18">
        <v>52</v>
      </c>
      <c r="AD72" s="203" t="s">
        <v>356</v>
      </c>
      <c r="AE72" s="34"/>
      <c r="AF72" s="32"/>
    </row>
    <row r="73" spans="1:32" ht="13.5" customHeight="1">
      <c r="A73" s="18" t="s">
        <v>357</v>
      </c>
      <c r="B73" s="199" t="s">
        <v>157</v>
      </c>
      <c r="C73" s="42"/>
      <c r="D73" s="32"/>
      <c r="E73" s="577"/>
      <c r="F73" s="577"/>
      <c r="G73" s="48"/>
      <c r="H73" s="32"/>
      <c r="I73" s="31"/>
      <c r="J73" s="43">
        <f t="shared" si="24"/>
        <v>0</v>
      </c>
      <c r="K73" s="18"/>
      <c r="L73" s="577"/>
      <c r="M73" s="577"/>
      <c r="N73" s="38"/>
      <c r="O73" s="39"/>
      <c r="P73" s="324" t="s">
        <v>337</v>
      </c>
      <c r="Q73" s="135"/>
      <c r="R73" s="294" t="s">
        <v>337</v>
      </c>
      <c r="S73" s="37"/>
      <c r="T73" s="30" t="s">
        <v>337</v>
      </c>
      <c r="U73" s="18"/>
      <c r="V73" s="325" t="s">
        <v>337</v>
      </c>
      <c r="W73" s="34"/>
      <c r="X73" s="293" t="s">
        <v>337</v>
      </c>
      <c r="Y73" s="35"/>
      <c r="Z73" s="326" t="s">
        <v>337</v>
      </c>
      <c r="AA73" s="37"/>
      <c r="AB73" s="30" t="s">
        <v>337</v>
      </c>
      <c r="AC73" s="18"/>
      <c r="AD73" s="325" t="s">
        <v>337</v>
      </c>
      <c r="AE73" s="34"/>
      <c r="AF73" s="30" t="s">
        <v>337</v>
      </c>
    </row>
    <row r="74" spans="1:32" ht="13.5" customHeight="1">
      <c r="A74" s="56" t="s">
        <v>358</v>
      </c>
      <c r="B74" s="231" t="s">
        <v>359</v>
      </c>
      <c r="C74" s="177" t="s">
        <v>256</v>
      </c>
      <c r="D74" s="59"/>
      <c r="E74" s="673"/>
      <c r="F74" s="673"/>
      <c r="G74" s="61"/>
      <c r="H74" s="234"/>
      <c r="I74" s="327"/>
      <c r="J74" s="178">
        <f t="shared" si="24"/>
        <v>288</v>
      </c>
      <c r="K74" s="56"/>
      <c r="L74" s="673"/>
      <c r="M74" s="673"/>
      <c r="N74" s="61"/>
      <c r="O74" s="279">
        <v>288</v>
      </c>
      <c r="P74" s="328" t="s">
        <v>337</v>
      </c>
      <c r="Q74" s="146"/>
      <c r="R74" s="329" t="s">
        <v>337</v>
      </c>
      <c r="S74" s="218"/>
      <c r="T74" s="330" t="s">
        <v>337</v>
      </c>
      <c r="U74" s="56"/>
      <c r="V74" s="331" t="s">
        <v>337</v>
      </c>
      <c r="W74" s="57"/>
      <c r="X74" s="332" t="s">
        <v>337</v>
      </c>
      <c r="Y74" s="281"/>
      <c r="Z74" s="333" t="s">
        <v>337</v>
      </c>
      <c r="AA74" s="218">
        <v>144</v>
      </c>
      <c r="AB74" s="330" t="s">
        <v>337</v>
      </c>
      <c r="AC74" s="56">
        <v>144</v>
      </c>
      <c r="AD74" s="331" t="s">
        <v>337</v>
      </c>
      <c r="AE74" s="57"/>
      <c r="AF74" s="30" t="s">
        <v>337</v>
      </c>
    </row>
    <row r="75" spans="1:32" ht="42.75" customHeight="1">
      <c r="A75" s="73" t="s">
        <v>360</v>
      </c>
      <c r="B75" s="334" t="s">
        <v>361</v>
      </c>
      <c r="C75" s="76" t="s">
        <v>349</v>
      </c>
      <c r="D75" s="73"/>
      <c r="E75" s="73"/>
      <c r="F75" s="73"/>
      <c r="G75" s="183"/>
      <c r="H75" s="184">
        <f>SUM(H76+H77+H78+H80)</f>
        <v>410</v>
      </c>
      <c r="I75" s="73">
        <f>SUM(I76+I77+I80)</f>
        <v>90</v>
      </c>
      <c r="J75" s="73">
        <f>SUM(J76:J76)</f>
        <v>158</v>
      </c>
      <c r="K75" s="73">
        <f>SUM(K76+K77+K80)</f>
        <v>90</v>
      </c>
      <c r="L75" s="73">
        <f t="shared" ref="L75:N75" si="25">SUM(L76+L77+L80)</f>
        <v>62</v>
      </c>
      <c r="M75" s="73">
        <f t="shared" si="25"/>
        <v>0</v>
      </c>
      <c r="N75" s="73">
        <f t="shared" si="25"/>
        <v>0</v>
      </c>
      <c r="O75" s="185">
        <v>306</v>
      </c>
      <c r="P75" s="186"/>
      <c r="Q75" s="184">
        <f>SUM(Q76+Q77+Q80)</f>
        <v>0</v>
      </c>
      <c r="R75" s="73" t="e">
        <f t="shared" ref="R75:AE75" si="26">SUM(R76+R77+R80)</f>
        <v>#VALUE!</v>
      </c>
      <c r="S75" s="73">
        <f t="shared" si="26"/>
        <v>0</v>
      </c>
      <c r="T75" s="183" t="e">
        <f t="shared" si="26"/>
        <v>#VALUE!</v>
      </c>
      <c r="U75" s="184">
        <f t="shared" si="26"/>
        <v>174</v>
      </c>
      <c r="V75" s="73" t="e">
        <f t="shared" si="26"/>
        <v>#VALUE!</v>
      </c>
      <c r="W75" s="185">
        <f>SUM(W76+W77+W78+W79+W80)</f>
        <v>290</v>
      </c>
      <c r="X75" s="186" t="e">
        <f t="shared" si="26"/>
        <v>#VALUE!</v>
      </c>
      <c r="Y75" s="184">
        <f t="shared" si="26"/>
        <v>0</v>
      </c>
      <c r="Z75" s="73" t="e">
        <f t="shared" si="26"/>
        <v>#VALUE!</v>
      </c>
      <c r="AA75" s="73">
        <f t="shared" si="26"/>
        <v>0</v>
      </c>
      <c r="AB75" s="183" t="e">
        <f t="shared" si="26"/>
        <v>#VALUE!</v>
      </c>
      <c r="AC75" s="184">
        <f t="shared" si="26"/>
        <v>0</v>
      </c>
      <c r="AD75" s="73" t="e">
        <f t="shared" si="26"/>
        <v>#VALUE!</v>
      </c>
      <c r="AE75" s="185">
        <f t="shared" si="26"/>
        <v>144</v>
      </c>
      <c r="AF75" s="229"/>
    </row>
    <row r="76" spans="1:32" ht="24" customHeight="1">
      <c r="A76" s="102" t="s">
        <v>362</v>
      </c>
      <c r="B76" s="40" t="s">
        <v>363</v>
      </c>
      <c r="C76" s="291" t="s">
        <v>290</v>
      </c>
      <c r="D76" s="102"/>
      <c r="E76" s="102"/>
      <c r="F76" s="102"/>
      <c r="G76" s="102"/>
      <c r="H76" s="102">
        <v>248</v>
      </c>
      <c r="I76" s="102">
        <v>90</v>
      </c>
      <c r="J76" s="191">
        <f t="shared" ref="J76:J79" si="27">SUM(Q76+S76+U76+W76+Y76+AA76+AC76+AE76)</f>
        <v>158</v>
      </c>
      <c r="K76" s="102">
        <v>90</v>
      </c>
      <c r="L76" s="103" t="s">
        <v>210</v>
      </c>
      <c r="M76" s="102"/>
      <c r="N76" s="190"/>
      <c r="O76" s="197"/>
      <c r="P76" s="192"/>
      <c r="Q76" s="109"/>
      <c r="R76" s="110"/>
      <c r="S76" s="195"/>
      <c r="T76" s="103" t="s">
        <v>364</v>
      </c>
      <c r="U76" s="102">
        <v>72</v>
      </c>
      <c r="V76" s="335"/>
      <c r="W76" s="101">
        <v>86</v>
      </c>
      <c r="X76" s="230"/>
      <c r="Y76" s="41"/>
      <c r="Z76" s="110"/>
      <c r="AA76" s="195"/>
      <c r="AB76" s="103"/>
      <c r="AC76" s="102"/>
      <c r="AD76" s="196"/>
      <c r="AE76" s="101"/>
      <c r="AF76" s="32"/>
    </row>
    <row r="77" spans="1:32" ht="13.5" customHeight="1">
      <c r="A77" s="18" t="s">
        <v>365</v>
      </c>
      <c r="B77" s="199" t="s">
        <v>157</v>
      </c>
      <c r="C77" s="46" t="s">
        <v>366</v>
      </c>
      <c r="D77" s="18"/>
      <c r="E77" s="577"/>
      <c r="F77" s="577"/>
      <c r="G77" s="48"/>
      <c r="H77" s="200"/>
      <c r="I77" s="31"/>
      <c r="J77" s="43">
        <f t="shared" si="27"/>
        <v>144</v>
      </c>
      <c r="K77" s="32"/>
      <c r="L77" s="577"/>
      <c r="M77" s="659"/>
      <c r="N77" s="38"/>
      <c r="O77" s="18">
        <v>144</v>
      </c>
      <c r="P77" s="324" t="s">
        <v>337</v>
      </c>
      <c r="Q77" s="135"/>
      <c r="R77" s="336" t="s">
        <v>337</v>
      </c>
      <c r="S77" s="37"/>
      <c r="T77" s="30" t="s">
        <v>337</v>
      </c>
      <c r="U77" s="18">
        <v>102</v>
      </c>
      <c r="V77" s="296" t="s">
        <v>337</v>
      </c>
      <c r="W77" s="34">
        <v>42</v>
      </c>
      <c r="X77" s="293" t="s">
        <v>337</v>
      </c>
      <c r="Y77" s="35"/>
      <c r="Z77" s="326" t="s">
        <v>337</v>
      </c>
      <c r="AA77" s="37"/>
      <c r="AB77" s="30" t="s">
        <v>337</v>
      </c>
      <c r="AC77" s="18"/>
      <c r="AD77" s="296" t="s">
        <v>337</v>
      </c>
      <c r="AE77" s="34"/>
      <c r="AF77" s="30" t="s">
        <v>337</v>
      </c>
    </row>
    <row r="78" spans="1:32" ht="13.5" customHeight="1">
      <c r="A78" s="206" t="s">
        <v>365</v>
      </c>
      <c r="B78" s="207" t="s">
        <v>367</v>
      </c>
      <c r="C78" s="48" t="s">
        <v>366</v>
      </c>
      <c r="D78" s="48"/>
      <c r="E78" s="48"/>
      <c r="F78" s="48"/>
      <c r="G78" s="48"/>
      <c r="H78" s="200">
        <v>162</v>
      </c>
      <c r="I78" s="295"/>
      <c r="J78" s="43">
        <f t="shared" si="27"/>
        <v>162</v>
      </c>
      <c r="K78" s="32"/>
      <c r="L78" s="18"/>
      <c r="M78" s="48"/>
      <c r="N78" s="48"/>
      <c r="O78" s="18">
        <v>162</v>
      </c>
      <c r="P78" s="324"/>
      <c r="Q78" s="337"/>
      <c r="R78" s="297"/>
      <c r="S78" s="37"/>
      <c r="T78" s="295"/>
      <c r="U78" s="48"/>
      <c r="V78" s="295"/>
      <c r="W78" s="34">
        <v>162</v>
      </c>
      <c r="X78" s="324"/>
      <c r="Y78" s="44"/>
      <c r="Z78" s="297"/>
      <c r="AA78" s="37"/>
      <c r="AB78" s="295"/>
      <c r="AC78" s="48"/>
      <c r="AD78" s="295"/>
      <c r="AE78" s="34"/>
      <c r="AF78" s="295"/>
    </row>
    <row r="79" spans="1:32" ht="13.5" customHeight="1">
      <c r="A79" s="10" t="s">
        <v>368</v>
      </c>
      <c r="B79" s="338" t="s">
        <v>158</v>
      </c>
      <c r="C79" s="339"/>
      <c r="D79" s="48"/>
      <c r="E79" s="48"/>
      <c r="F79" s="48"/>
      <c r="G79" s="48"/>
      <c r="H79" s="200"/>
      <c r="I79" s="48"/>
      <c r="J79" s="43">
        <f t="shared" si="27"/>
        <v>0</v>
      </c>
      <c r="K79" s="32"/>
      <c r="L79" s="18"/>
      <c r="M79" s="48"/>
      <c r="N79" s="48"/>
      <c r="O79" s="18"/>
      <c r="P79" s="204"/>
      <c r="Q79" s="337"/>
      <c r="R79" s="44"/>
      <c r="S79" s="37"/>
      <c r="T79" s="48"/>
      <c r="U79" s="48"/>
      <c r="V79" s="48"/>
      <c r="W79" s="34"/>
      <c r="X79" s="204"/>
      <c r="Y79" s="44"/>
      <c r="Z79" s="44"/>
      <c r="AA79" s="37"/>
      <c r="AB79" s="48"/>
      <c r="AC79" s="48"/>
      <c r="AD79" s="48"/>
      <c r="AE79" s="34"/>
      <c r="AF79" s="295"/>
    </row>
    <row r="80" spans="1:32" ht="15.75" customHeight="1">
      <c r="A80" s="340" t="s">
        <v>369</v>
      </c>
      <c r="B80" s="341" t="s">
        <v>370</v>
      </c>
      <c r="C80" s="342"/>
      <c r="D80" s="343"/>
      <c r="E80" s="343"/>
      <c r="F80" s="343"/>
      <c r="G80" s="343"/>
      <c r="H80" s="344"/>
      <c r="I80" s="343"/>
      <c r="J80" s="345">
        <v>144</v>
      </c>
      <c r="K80" s="346"/>
      <c r="L80" s="347"/>
      <c r="M80" s="343"/>
      <c r="N80" s="343"/>
      <c r="O80" s="347"/>
      <c r="P80" s="348"/>
      <c r="Q80" s="349"/>
      <c r="R80" s="350"/>
      <c r="S80" s="351"/>
      <c r="T80" s="343"/>
      <c r="U80" s="343"/>
      <c r="V80" s="343"/>
      <c r="W80" s="352"/>
      <c r="X80" s="353"/>
      <c r="Y80" s="354"/>
      <c r="Z80" s="354"/>
      <c r="AA80" s="355"/>
      <c r="AB80" s="71"/>
      <c r="AC80" s="343"/>
      <c r="AD80" s="343"/>
      <c r="AE80" s="356">
        <v>144</v>
      </c>
      <c r="AF80" s="48"/>
    </row>
    <row r="81" spans="1:32" ht="12" customHeight="1">
      <c r="A81" s="102"/>
      <c r="B81" s="357"/>
      <c r="C81" s="358"/>
      <c r="D81" s="359"/>
      <c r="E81" s="358"/>
      <c r="F81" s="358"/>
      <c r="G81" s="358"/>
      <c r="H81" s="358"/>
      <c r="I81" s="358"/>
      <c r="J81" s="360"/>
      <c r="K81" s="361"/>
      <c r="L81" s="362"/>
      <c r="M81" s="362"/>
      <c r="N81" s="362"/>
      <c r="O81" s="362"/>
      <c r="P81" s="674"/>
      <c r="Q81" s="675"/>
      <c r="R81" s="675"/>
      <c r="S81" s="675"/>
      <c r="T81" s="675"/>
      <c r="U81" s="675"/>
      <c r="V81" s="675"/>
      <c r="W81" s="676"/>
      <c r="X81" s="675"/>
      <c r="Y81" s="675"/>
      <c r="Z81" s="674"/>
      <c r="AA81" s="675"/>
      <c r="AB81" s="677"/>
      <c r="AC81" s="675"/>
      <c r="AD81" s="675"/>
      <c r="AE81" s="675"/>
      <c r="AF81" s="30"/>
    </row>
    <row r="82" spans="1:32" ht="15" customHeight="1">
      <c r="A82" s="102" t="s">
        <v>371</v>
      </c>
      <c r="B82" s="363" t="s">
        <v>372</v>
      </c>
      <c r="C82" s="364"/>
      <c r="D82" s="364"/>
      <c r="E82" s="364"/>
      <c r="F82" s="364"/>
      <c r="G82" s="364"/>
      <c r="H82" s="364"/>
      <c r="I82" s="364"/>
      <c r="J82" s="678" t="s">
        <v>373</v>
      </c>
      <c r="K82" s="681" t="s">
        <v>374</v>
      </c>
      <c r="L82" s="681"/>
      <c r="M82" s="681"/>
      <c r="N82" s="681"/>
      <c r="O82" s="681"/>
      <c r="P82" s="682"/>
      <c r="Q82" s="365"/>
      <c r="R82" s="366"/>
      <c r="S82" s="367">
        <v>3</v>
      </c>
      <c r="T82" s="368"/>
      <c r="U82" s="369"/>
      <c r="V82" s="370"/>
      <c r="W82" s="371">
        <v>4</v>
      </c>
      <c r="X82" s="368"/>
      <c r="Y82" s="369"/>
      <c r="Z82" s="370"/>
      <c r="AA82" s="371">
        <v>4</v>
      </c>
      <c r="AB82" s="368"/>
      <c r="AC82" s="369">
        <v>1</v>
      </c>
      <c r="AD82" s="370"/>
      <c r="AE82" s="372">
        <v>2</v>
      </c>
      <c r="AF82" s="30"/>
    </row>
    <row r="83" spans="1:32" s="373" customFormat="1" ht="15" customHeight="1">
      <c r="A83" s="103" t="s">
        <v>375</v>
      </c>
      <c r="B83" s="374" t="s">
        <v>376</v>
      </c>
      <c r="C83" s="375"/>
      <c r="D83" s="376"/>
      <c r="E83" s="376"/>
      <c r="F83" s="376"/>
      <c r="G83" s="376"/>
      <c r="H83" s="376"/>
      <c r="I83" s="376"/>
      <c r="J83" s="679"/>
      <c r="K83" s="683" t="s">
        <v>377</v>
      </c>
      <c r="L83" s="683"/>
      <c r="M83" s="683"/>
      <c r="N83" s="683"/>
      <c r="O83" s="683"/>
      <c r="P83" s="684"/>
      <c r="Q83" s="377">
        <v>1</v>
      </c>
      <c r="R83" s="378"/>
      <c r="S83" s="379">
        <v>10</v>
      </c>
      <c r="T83" s="380"/>
      <c r="U83" s="381">
        <v>1</v>
      </c>
      <c r="V83" s="382"/>
      <c r="W83" s="383">
        <v>8</v>
      </c>
      <c r="X83" s="380"/>
      <c r="Y83" s="381">
        <v>6</v>
      </c>
      <c r="Z83" s="382"/>
      <c r="AA83" s="383">
        <v>2</v>
      </c>
      <c r="AB83" s="380"/>
      <c r="AC83" s="381">
        <v>4</v>
      </c>
      <c r="AD83" s="382"/>
      <c r="AE83" s="384">
        <v>6</v>
      </c>
      <c r="AF83" s="385"/>
    </row>
    <row r="84" spans="1:32" ht="24.75" customHeight="1">
      <c r="A84" s="225" t="s">
        <v>378</v>
      </c>
      <c r="B84" s="386" t="s">
        <v>379</v>
      </c>
      <c r="C84" s="387"/>
      <c r="D84" s="375"/>
      <c r="E84" s="375"/>
      <c r="F84" s="375"/>
      <c r="G84" s="375"/>
      <c r="H84" s="375"/>
      <c r="I84" s="375"/>
      <c r="J84" s="679"/>
      <c r="K84" s="685" t="s">
        <v>380</v>
      </c>
      <c r="L84" s="685"/>
      <c r="M84" s="685"/>
      <c r="N84" s="685"/>
      <c r="O84" s="685"/>
      <c r="P84" s="686"/>
      <c r="Q84" s="388"/>
      <c r="R84" s="389"/>
      <c r="S84" s="390"/>
      <c r="T84" s="391"/>
      <c r="U84" s="392">
        <v>1</v>
      </c>
      <c r="V84" s="393"/>
      <c r="W84" s="394">
        <v>1</v>
      </c>
      <c r="X84" s="391"/>
      <c r="Y84" s="392">
        <v>1</v>
      </c>
      <c r="Z84" s="393"/>
      <c r="AA84" s="394">
        <v>1</v>
      </c>
      <c r="AB84" s="391"/>
      <c r="AC84" s="392">
        <v>1</v>
      </c>
      <c r="AD84" s="393"/>
      <c r="AE84" s="395"/>
      <c r="AF84" s="396"/>
    </row>
    <row r="85" spans="1:32" ht="13.5" customHeight="1">
      <c r="A85" s="397" t="s">
        <v>381</v>
      </c>
      <c r="B85" s="398" t="s">
        <v>382</v>
      </c>
      <c r="C85" s="399"/>
      <c r="D85" s="400"/>
      <c r="E85" s="400"/>
      <c r="F85" s="400"/>
      <c r="G85" s="400"/>
      <c r="H85" s="400"/>
      <c r="I85" s="400"/>
      <c r="J85" s="680"/>
      <c r="K85" s="687" t="s">
        <v>383</v>
      </c>
      <c r="L85" s="687"/>
      <c r="M85" s="687"/>
      <c r="N85" s="687"/>
      <c r="O85" s="687"/>
      <c r="P85" s="688"/>
      <c r="Q85" s="401"/>
      <c r="R85" s="402"/>
      <c r="S85" s="403"/>
      <c r="T85" s="404"/>
      <c r="U85" s="405"/>
      <c r="V85" s="406"/>
      <c r="W85" s="407">
        <v>1</v>
      </c>
      <c r="X85" s="404"/>
      <c r="Y85" s="405"/>
      <c r="Z85" s="406"/>
      <c r="AA85" s="407"/>
      <c r="AB85" s="404"/>
      <c r="AC85" s="405">
        <v>1</v>
      </c>
      <c r="AD85" s="406"/>
      <c r="AE85" s="408">
        <v>2</v>
      </c>
      <c r="AF85" s="409"/>
    </row>
    <row r="86" spans="1:32" ht="15" customHeight="1">
      <c r="A86" s="397" t="s">
        <v>384</v>
      </c>
      <c r="B86" s="410" t="s">
        <v>385</v>
      </c>
      <c r="C86" s="400"/>
      <c r="D86" s="400"/>
      <c r="E86" s="400"/>
      <c r="F86" s="400"/>
      <c r="G86" s="400"/>
      <c r="H86" s="400"/>
      <c r="I86" s="400"/>
      <c r="J86" s="689" t="s">
        <v>386</v>
      </c>
      <c r="K86" s="690"/>
      <c r="L86" s="690"/>
      <c r="M86" s="690"/>
      <c r="N86" s="690"/>
      <c r="O86" s="691"/>
      <c r="P86" s="692"/>
      <c r="Q86" s="692"/>
      <c r="R86" s="692" t="s">
        <v>387</v>
      </c>
      <c r="S86" s="692"/>
      <c r="T86" s="635"/>
      <c r="U86" s="635"/>
      <c r="V86" s="635" t="s">
        <v>387</v>
      </c>
      <c r="W86" s="635"/>
      <c r="X86" s="635"/>
      <c r="Y86" s="635"/>
      <c r="Z86" s="635" t="s">
        <v>387</v>
      </c>
      <c r="AA86" s="635"/>
      <c r="AB86" s="635" t="s">
        <v>388</v>
      </c>
      <c r="AC86" s="635"/>
      <c r="AD86" s="635" t="s">
        <v>388</v>
      </c>
      <c r="AE86" s="635"/>
      <c r="AF86" s="409"/>
    </row>
    <row r="87" spans="1:32" ht="15.75" customHeight="1">
      <c r="A87" s="270" t="s">
        <v>389</v>
      </c>
      <c r="B87" s="410" t="s">
        <v>390</v>
      </c>
      <c r="C87" s="121"/>
      <c r="D87" s="121"/>
      <c r="E87" s="121"/>
      <c r="F87" s="121"/>
      <c r="G87" s="121"/>
      <c r="H87" s="121"/>
      <c r="I87" s="121"/>
      <c r="J87" s="411"/>
      <c r="K87" s="411"/>
      <c r="L87" s="411"/>
      <c r="M87" s="411"/>
      <c r="N87" s="411"/>
      <c r="O87" s="411"/>
      <c r="P87" s="411"/>
      <c r="Q87" s="411"/>
      <c r="R87" s="411"/>
      <c r="S87" s="411"/>
      <c r="T87" s="18"/>
      <c r="U87" s="412"/>
      <c r="V87" s="412" t="s">
        <v>391</v>
      </c>
      <c r="W87" s="412"/>
      <c r="X87" s="18"/>
      <c r="Y87" s="18"/>
      <c r="Z87" s="18"/>
      <c r="AA87" s="18"/>
      <c r="AB87" s="18"/>
      <c r="AC87" s="18"/>
      <c r="AD87" s="18"/>
      <c r="AE87" s="18"/>
      <c r="AF87" s="229"/>
    </row>
    <row r="88" spans="1:32" ht="15.75" customHeight="1">
      <c r="A88" s="413" t="s">
        <v>392</v>
      </c>
      <c r="B88" s="414" t="s">
        <v>393</v>
      </c>
      <c r="C88" s="121"/>
      <c r="D88" s="121"/>
      <c r="E88" s="121"/>
      <c r="F88" s="121"/>
      <c r="G88" s="121"/>
      <c r="H88" s="121"/>
      <c r="I88" s="121"/>
      <c r="J88" s="411"/>
      <c r="K88" s="411"/>
      <c r="L88" s="411"/>
      <c r="M88" s="411"/>
      <c r="N88" s="411"/>
      <c r="O88" s="411"/>
      <c r="P88" s="411"/>
      <c r="Q88" s="411"/>
      <c r="R88" s="411"/>
      <c r="S88" s="411"/>
      <c r="T88" s="18"/>
      <c r="U88" s="412"/>
      <c r="V88" s="412"/>
      <c r="W88" s="412"/>
      <c r="X88" s="18"/>
      <c r="Y88" s="18"/>
      <c r="Z88" s="18"/>
      <c r="AA88" s="18"/>
      <c r="AB88" s="18"/>
      <c r="AC88" s="18"/>
      <c r="AD88" s="18"/>
      <c r="AE88" s="18"/>
      <c r="AF88" s="225"/>
    </row>
    <row r="89" spans="1:32" ht="15.75" customHeight="1">
      <c r="A89" s="415">
        <v>900</v>
      </c>
      <c r="B89" s="410" t="s">
        <v>394</v>
      </c>
      <c r="C89" s="121"/>
      <c r="D89" s="121"/>
      <c r="E89" s="121"/>
      <c r="F89" s="121"/>
      <c r="G89" s="121"/>
      <c r="H89" s="121"/>
      <c r="I89" s="12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18"/>
      <c r="U89" s="412"/>
      <c r="V89" s="412" t="s">
        <v>395</v>
      </c>
      <c r="W89" s="412"/>
      <c r="X89" s="18"/>
      <c r="Y89" s="18"/>
      <c r="Z89" s="18"/>
      <c r="AA89" s="18"/>
      <c r="AB89" s="18"/>
      <c r="AC89" s="18"/>
      <c r="AD89" s="18"/>
      <c r="AE89" s="18"/>
      <c r="AF89" s="225"/>
    </row>
    <row r="90" spans="1:32" ht="15.75" customHeight="1">
      <c r="A90" s="275">
        <v>144</v>
      </c>
      <c r="B90" s="410" t="s">
        <v>164</v>
      </c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8"/>
      <c r="U90" s="18"/>
      <c r="V90" s="48"/>
      <c r="W90" s="32"/>
      <c r="X90" s="18"/>
      <c r="Y90" s="18"/>
      <c r="Z90" s="18"/>
      <c r="AA90" s="18"/>
      <c r="AB90" s="18"/>
      <c r="AC90" s="18"/>
      <c r="AD90" s="18"/>
      <c r="AE90" s="18"/>
      <c r="AF90" s="225"/>
    </row>
    <row r="91" spans="1:32" ht="15.75" customHeight="1">
      <c r="A91" s="225">
        <v>5436</v>
      </c>
      <c r="B91" s="416" t="s">
        <v>393</v>
      </c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225"/>
    </row>
    <row r="92" spans="1:32" ht="13.5" hidden="1" customHeight="1">
      <c r="A92" s="417"/>
      <c r="B92" s="693"/>
      <c r="C92" s="693"/>
      <c r="D92" s="693"/>
      <c r="E92" s="693"/>
      <c r="F92" s="693"/>
      <c r="G92" s="693"/>
      <c r="H92" s="693"/>
      <c r="I92" s="693"/>
      <c r="J92" s="693"/>
      <c r="K92" s="693"/>
      <c r="L92" s="693"/>
      <c r="M92" s="693"/>
      <c r="N92" s="694"/>
      <c r="O92" s="695"/>
      <c r="P92" s="696"/>
      <c r="Q92" s="697"/>
      <c r="R92" s="697"/>
      <c r="S92" s="697"/>
      <c r="T92" s="576"/>
      <c r="U92" s="576"/>
      <c r="V92" s="576"/>
      <c r="W92" s="698"/>
      <c r="X92" s="699"/>
      <c r="Y92" s="576"/>
      <c r="Z92" s="576"/>
      <c r="AA92" s="698"/>
      <c r="AB92" s="699"/>
      <c r="AC92" s="576"/>
      <c r="AD92" s="576"/>
      <c r="AE92" s="576"/>
      <c r="AF92" s="20"/>
    </row>
    <row r="93" spans="1:32" ht="13.5" hidden="1" customHeight="1">
      <c r="A93" s="417"/>
      <c r="B93" s="700"/>
      <c r="C93" s="700"/>
      <c r="D93" s="700"/>
      <c r="E93" s="700"/>
      <c r="F93" s="700"/>
      <c r="G93" s="700"/>
      <c r="H93" s="700"/>
      <c r="I93" s="700"/>
      <c r="J93" s="700"/>
      <c r="K93" s="700"/>
      <c r="L93" s="700"/>
      <c r="M93" s="700"/>
      <c r="N93" s="701"/>
      <c r="O93" s="702"/>
      <c r="P93" s="703"/>
      <c r="Q93" s="704"/>
      <c r="R93" s="704"/>
      <c r="S93" s="704"/>
      <c r="T93" s="705"/>
      <c r="U93" s="705"/>
      <c r="V93" s="705"/>
      <c r="W93" s="706"/>
      <c r="X93" s="707"/>
      <c r="Y93" s="705"/>
      <c r="Z93" s="705"/>
      <c r="AA93" s="706"/>
      <c r="AB93" s="707"/>
      <c r="AC93" s="705"/>
      <c r="AD93" s="705"/>
      <c r="AE93" s="705"/>
      <c r="AF93" s="20"/>
    </row>
    <row r="94" spans="1:32" ht="13.5" customHeight="1">
      <c r="A94" s="412" t="s">
        <v>391</v>
      </c>
      <c r="B94" s="419" t="s">
        <v>386</v>
      </c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697"/>
      <c r="Q94" s="697"/>
      <c r="R94" s="697"/>
      <c r="S94" s="697"/>
      <c r="T94" s="576"/>
      <c r="U94" s="576"/>
      <c r="V94" s="576"/>
      <c r="W94" s="576"/>
      <c r="X94" s="576"/>
      <c r="Y94" s="576"/>
      <c r="Z94" s="576"/>
      <c r="AA94" s="576"/>
      <c r="AB94" s="576"/>
      <c r="AC94" s="576"/>
      <c r="AD94" s="576"/>
      <c r="AE94" s="576"/>
    </row>
    <row r="95" spans="1:32" ht="13.5" customHeight="1">
      <c r="A95" s="412" t="s">
        <v>395</v>
      </c>
      <c r="B95" s="419" t="s">
        <v>396</v>
      </c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697"/>
      <c r="Q95" s="697"/>
      <c r="R95" s="697"/>
      <c r="S95" s="697"/>
      <c r="T95" s="576"/>
      <c r="U95" s="576"/>
      <c r="V95" s="576"/>
      <c r="W95" s="576"/>
      <c r="X95" s="576"/>
      <c r="Y95" s="576"/>
      <c r="Z95" s="576"/>
      <c r="AA95" s="576"/>
      <c r="AB95" s="576"/>
      <c r="AC95" s="576"/>
      <c r="AD95" s="576"/>
      <c r="AE95" s="576"/>
    </row>
    <row r="96" spans="1:32" ht="13.5" customHeight="1">
      <c r="A96" s="412"/>
      <c r="B96" s="419"/>
      <c r="C96" s="410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137"/>
      <c r="Q96" s="137"/>
      <c r="R96" s="420"/>
      <c r="S96" s="420"/>
      <c r="T96" s="421"/>
      <c r="U96" s="421"/>
      <c r="V96" s="421"/>
      <c r="W96" s="421"/>
      <c r="X96" s="421"/>
      <c r="Y96" s="421"/>
      <c r="Z96" s="421"/>
      <c r="AA96" s="421"/>
      <c r="AB96" s="421"/>
      <c r="AC96" s="421"/>
      <c r="AD96" s="421"/>
      <c r="AE96" s="418"/>
    </row>
    <row r="97" spans="1:31" ht="13.5" customHeight="1">
      <c r="A97" s="422" t="s">
        <v>397</v>
      </c>
      <c r="B97" s="423"/>
      <c r="C97" s="423"/>
      <c r="D97" s="423"/>
      <c r="E97" s="423"/>
      <c r="F97" s="423"/>
      <c r="G97" s="423"/>
      <c r="H97" s="423"/>
      <c r="I97" s="423"/>
      <c r="J97" s="423"/>
      <c r="K97" s="423"/>
      <c r="L97" s="423"/>
      <c r="M97" s="423"/>
      <c r="N97" s="423"/>
      <c r="O97" s="423"/>
      <c r="P97" s="422"/>
      <c r="Q97" s="422"/>
      <c r="R97" s="424"/>
      <c r="S97" s="424"/>
      <c r="T97" s="424"/>
      <c r="U97" s="424"/>
      <c r="V97" s="424"/>
      <c r="W97" s="424"/>
      <c r="X97" s="424"/>
      <c r="Y97" s="424"/>
      <c r="Z97" s="424"/>
      <c r="AA97" s="424"/>
      <c r="AB97" s="424"/>
      <c r="AC97" s="424"/>
      <c r="AD97" s="424"/>
      <c r="AE97" s="425"/>
    </row>
    <row r="98" spans="1:31" ht="13.5" customHeight="1">
      <c r="A98" s="708" t="s">
        <v>398</v>
      </c>
      <c r="B98" s="708"/>
    </row>
    <row r="99" spans="1:31" ht="13.5" customHeight="1">
      <c r="A99" s="709" t="s">
        <v>399</v>
      </c>
      <c r="B99" s="709"/>
      <c r="C99" s="709"/>
      <c r="D99" s="709"/>
      <c r="E99" s="709"/>
      <c r="F99" s="709"/>
      <c r="G99" s="709"/>
      <c r="H99" s="709"/>
      <c r="I99" s="709"/>
      <c r="J99" s="709"/>
      <c r="K99" s="709"/>
      <c r="L99" s="709"/>
      <c r="M99" s="709"/>
      <c r="N99" s="709"/>
      <c r="O99" s="709"/>
      <c r="P99" s="709"/>
      <c r="Q99" s="709"/>
      <c r="R99" s="709"/>
      <c r="S99" s="709"/>
      <c r="T99" s="709"/>
      <c r="U99" s="709"/>
      <c r="V99" s="709"/>
      <c r="W99" s="709"/>
      <c r="X99" s="709"/>
      <c r="Y99" s="709"/>
      <c r="Z99" s="709"/>
      <c r="AA99" s="709"/>
      <c r="AB99" s="709"/>
      <c r="AC99" s="709"/>
      <c r="AD99" s="709"/>
      <c r="AE99" s="709"/>
    </row>
    <row r="100" spans="1:31" ht="13.5" customHeight="1">
      <c r="A100" s="709"/>
      <c r="B100" s="709"/>
      <c r="C100" s="709"/>
      <c r="D100" s="709"/>
      <c r="E100" s="709"/>
      <c r="F100" s="709"/>
      <c r="G100" s="709"/>
      <c r="H100" s="709"/>
      <c r="I100" s="709"/>
      <c r="J100" s="709"/>
      <c r="K100" s="709"/>
      <c r="L100" s="709"/>
      <c r="M100" s="709"/>
      <c r="N100" s="709"/>
      <c r="O100" s="709"/>
      <c r="P100" s="709"/>
      <c r="Q100" s="709"/>
      <c r="R100" s="709"/>
      <c r="S100" s="709"/>
      <c r="T100" s="709"/>
      <c r="U100" s="709"/>
      <c r="V100" s="709"/>
      <c r="W100" s="709"/>
      <c r="X100" s="709"/>
      <c r="Y100" s="709"/>
      <c r="Z100" s="709"/>
      <c r="AA100" s="709"/>
      <c r="AB100" s="709"/>
      <c r="AC100" s="709"/>
      <c r="AD100" s="709"/>
      <c r="AE100" s="709"/>
    </row>
    <row r="101" spans="1:31" ht="13.5" customHeight="1">
      <c r="A101" s="709"/>
      <c r="B101" s="709"/>
      <c r="C101" s="709"/>
      <c r="D101" s="709"/>
      <c r="E101" s="709"/>
      <c r="F101" s="709"/>
      <c r="G101" s="709"/>
      <c r="H101" s="709"/>
      <c r="I101" s="709"/>
      <c r="J101" s="709"/>
      <c r="K101" s="709"/>
      <c r="L101" s="709"/>
      <c r="M101" s="709"/>
      <c r="N101" s="709"/>
      <c r="O101" s="709"/>
      <c r="P101" s="709"/>
      <c r="Q101" s="709"/>
      <c r="R101" s="709"/>
      <c r="S101" s="709"/>
      <c r="T101" s="709"/>
      <c r="U101" s="709"/>
      <c r="V101" s="709"/>
      <c r="W101" s="709"/>
      <c r="X101" s="709"/>
      <c r="Y101" s="709"/>
      <c r="Z101" s="709"/>
      <c r="AA101" s="709"/>
      <c r="AB101" s="709"/>
      <c r="AC101" s="709"/>
      <c r="AD101" s="709"/>
      <c r="AE101" s="709"/>
    </row>
  </sheetData>
  <mergeCells count="122">
    <mergeCell ref="A98:B98"/>
    <mergeCell ref="A99:AE101"/>
    <mergeCell ref="P94:Q94"/>
    <mergeCell ref="R94:S94"/>
    <mergeCell ref="T94:U94"/>
    <mergeCell ref="V94:W94"/>
    <mergeCell ref="X94:Y94"/>
    <mergeCell ref="Z94:AA94"/>
    <mergeCell ref="AB94:AC94"/>
    <mergeCell ref="AD94:AE94"/>
    <mergeCell ref="P95:Q95"/>
    <mergeCell ref="R95:S95"/>
    <mergeCell ref="T95:U95"/>
    <mergeCell ref="V95:W95"/>
    <mergeCell ref="X95:Y95"/>
    <mergeCell ref="Z95:AA95"/>
    <mergeCell ref="AB95:AC95"/>
    <mergeCell ref="AD95:AE95"/>
    <mergeCell ref="B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B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J86:O86"/>
    <mergeCell ref="P86:Q86"/>
    <mergeCell ref="R86:S86"/>
    <mergeCell ref="T86:U86"/>
    <mergeCell ref="V86:W86"/>
    <mergeCell ref="X86:Y86"/>
    <mergeCell ref="Z86:AA86"/>
    <mergeCell ref="AB86:AC86"/>
    <mergeCell ref="AD86:AE86"/>
    <mergeCell ref="P81:Q81"/>
    <mergeCell ref="R81:S81"/>
    <mergeCell ref="T81:U81"/>
    <mergeCell ref="V81:W81"/>
    <mergeCell ref="X81:Y81"/>
    <mergeCell ref="Z81:AA81"/>
    <mergeCell ref="AB81:AC81"/>
    <mergeCell ref="AD81:AE81"/>
    <mergeCell ref="J82:J85"/>
    <mergeCell ref="K82:P82"/>
    <mergeCell ref="K83:P83"/>
    <mergeCell ref="K84:P84"/>
    <mergeCell ref="K85:P85"/>
    <mergeCell ref="AF5:AF6"/>
    <mergeCell ref="E63:F63"/>
    <mergeCell ref="L63:M63"/>
    <mergeCell ref="E73:F73"/>
    <mergeCell ref="L73:M73"/>
    <mergeCell ref="E74:F74"/>
    <mergeCell ref="L74:M74"/>
    <mergeCell ref="E77:F77"/>
    <mergeCell ref="L77:M77"/>
    <mergeCell ref="AD4:AE4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J4:J6"/>
    <mergeCell ref="K4:O4"/>
    <mergeCell ref="P4:Q4"/>
    <mergeCell ref="R4:S4"/>
    <mergeCell ref="T4:U4"/>
    <mergeCell ref="V4:W4"/>
    <mergeCell ref="X4:Y4"/>
    <mergeCell ref="Z4:AA4"/>
    <mergeCell ref="AB4:AC4"/>
    <mergeCell ref="A1:A6"/>
    <mergeCell ref="B1:B6"/>
    <mergeCell ref="C1:F2"/>
    <mergeCell ref="G1:O2"/>
    <mergeCell ref="P1:AF1"/>
    <mergeCell ref="P2:S2"/>
    <mergeCell ref="T2:W2"/>
    <mergeCell ref="X2:AA2"/>
    <mergeCell ref="AB2:AE2"/>
    <mergeCell ref="C3:C6"/>
    <mergeCell ref="D3:D6"/>
    <mergeCell ref="E3:E6"/>
    <mergeCell ref="F3:F6"/>
    <mergeCell ref="H3:H6"/>
    <mergeCell ref="I3:I6"/>
    <mergeCell ref="J3:O3"/>
    <mergeCell ref="P3:Q3"/>
    <mergeCell ref="R3:S3"/>
    <mergeCell ref="T3:U3"/>
    <mergeCell ref="V3:W3"/>
    <mergeCell ref="X3:Y3"/>
    <mergeCell ref="Z3:AA3"/>
    <mergeCell ref="AB3:AC3"/>
    <mergeCell ref="AD3:AE3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showGridLines="0" workbookViewId="0">
      <selection activeCell="B38" sqref="B38:B92"/>
    </sheetView>
  </sheetViews>
  <sheetFormatPr defaultColWidth="14.6640625" defaultRowHeight="14.25" customHeight="1"/>
  <cols>
    <col min="1" max="1" width="3.33203125" style="426" bestFit="1" customWidth="1"/>
    <col min="2" max="2" width="128.5" style="426" bestFit="1" customWidth="1"/>
    <col min="3" max="3" width="14.6640625" style="426" bestFit="1"/>
    <col min="4" max="16384" width="14.6640625" style="426"/>
  </cols>
  <sheetData>
    <row r="1" spans="1:2" ht="12" customHeight="1">
      <c r="A1" s="427"/>
      <c r="B1" s="428" t="s">
        <v>400</v>
      </c>
    </row>
    <row r="2" spans="1:2" ht="12" customHeight="1">
      <c r="A2" s="427"/>
      <c r="B2" s="428" t="s">
        <v>401</v>
      </c>
    </row>
    <row r="3" spans="1:2" ht="12" customHeight="1">
      <c r="A3" s="427"/>
      <c r="B3" s="429" t="s">
        <v>402</v>
      </c>
    </row>
    <row r="4" spans="1:2" ht="12" customHeight="1">
      <c r="A4" s="427"/>
      <c r="B4" s="429" t="s">
        <v>403</v>
      </c>
    </row>
    <row r="5" spans="1:2" ht="12" customHeight="1">
      <c r="A5" s="427"/>
      <c r="B5" s="429" t="s">
        <v>404</v>
      </c>
    </row>
    <row r="6" spans="1:2" ht="12" customHeight="1">
      <c r="A6" s="427"/>
      <c r="B6" s="429" t="s">
        <v>405</v>
      </c>
    </row>
    <row r="7" spans="1:2" ht="12" customHeight="1">
      <c r="A7" s="427"/>
      <c r="B7" s="429" t="s">
        <v>406</v>
      </c>
    </row>
    <row r="8" spans="1:2" ht="12" customHeight="1">
      <c r="A8" s="427"/>
      <c r="B8" s="429" t="s">
        <v>407</v>
      </c>
    </row>
    <row r="9" spans="1:2" ht="12" customHeight="1">
      <c r="A9" s="427"/>
      <c r="B9" s="429" t="s">
        <v>408</v>
      </c>
    </row>
    <row r="10" spans="1:2" ht="12" customHeight="1">
      <c r="A10" s="427"/>
      <c r="B10" s="429" t="s">
        <v>409</v>
      </c>
    </row>
    <row r="11" spans="1:2" ht="12" customHeight="1">
      <c r="A11" s="427"/>
      <c r="B11" s="429" t="s">
        <v>410</v>
      </c>
    </row>
    <row r="12" spans="1:2" ht="12" customHeight="1">
      <c r="A12" s="427"/>
      <c r="B12" s="429" t="s">
        <v>411</v>
      </c>
    </row>
    <row r="13" spans="1:2" ht="12" customHeight="1">
      <c r="A13" s="427"/>
      <c r="B13" s="429" t="s">
        <v>412</v>
      </c>
    </row>
    <row r="14" spans="1:2" ht="12" customHeight="1">
      <c r="A14" s="427"/>
      <c r="B14" s="429" t="s">
        <v>413</v>
      </c>
    </row>
    <row r="15" spans="1:2" ht="12" customHeight="1">
      <c r="A15" s="427"/>
      <c r="B15" s="429" t="s">
        <v>414</v>
      </c>
    </row>
    <row r="16" spans="1:2" ht="12" customHeight="1">
      <c r="A16" s="427"/>
      <c r="B16" s="428" t="s">
        <v>415</v>
      </c>
    </row>
    <row r="17" spans="1:2" ht="12" customHeight="1">
      <c r="A17" s="427"/>
      <c r="B17" s="429" t="s">
        <v>416</v>
      </c>
    </row>
    <row r="18" spans="1:2" ht="12" customHeight="1">
      <c r="A18" s="427"/>
      <c r="B18" s="429" t="s">
        <v>417</v>
      </c>
    </row>
    <row r="19" spans="1:2" ht="12" customHeight="1">
      <c r="A19" s="427"/>
      <c r="B19" s="429" t="s">
        <v>418</v>
      </c>
    </row>
    <row r="20" spans="1:2" ht="12" customHeight="1">
      <c r="A20" s="427"/>
      <c r="B20" s="429" t="s">
        <v>419</v>
      </c>
    </row>
    <row r="21" spans="1:2" ht="12" customHeight="1">
      <c r="A21" s="427"/>
      <c r="B21" s="429" t="s">
        <v>420</v>
      </c>
    </row>
    <row r="22" spans="1:2" ht="12" customHeight="1">
      <c r="A22" s="427"/>
      <c r="B22" s="429" t="s">
        <v>421</v>
      </c>
    </row>
    <row r="23" spans="1:2" ht="12" customHeight="1">
      <c r="A23" s="427"/>
      <c r="B23" s="429" t="s">
        <v>422</v>
      </c>
    </row>
    <row r="24" spans="1:2" ht="12" customHeight="1">
      <c r="A24" s="427"/>
      <c r="B24" s="428" t="s">
        <v>423</v>
      </c>
    </row>
    <row r="25" spans="1:2" ht="12" customHeight="1">
      <c r="A25" s="427"/>
      <c r="B25" s="429" t="s">
        <v>424</v>
      </c>
    </row>
    <row r="26" spans="1:2" ht="12" customHeight="1">
      <c r="A26" s="427"/>
      <c r="B26" s="429" t="s">
        <v>425</v>
      </c>
    </row>
    <row r="27" spans="1:2" ht="12" customHeight="1">
      <c r="A27" s="427"/>
      <c r="B27" s="428" t="s">
        <v>426</v>
      </c>
    </row>
    <row r="28" spans="1:2" ht="12" customHeight="1">
      <c r="A28" s="427"/>
      <c r="B28" s="429" t="s">
        <v>427</v>
      </c>
    </row>
    <row r="29" spans="1:2" ht="12" customHeight="1">
      <c r="A29" s="427"/>
      <c r="B29" s="429" t="s">
        <v>428</v>
      </c>
    </row>
    <row r="30" spans="1:2" ht="12" customHeight="1">
      <c r="A30" s="427"/>
      <c r="B30" s="429" t="s">
        <v>429</v>
      </c>
    </row>
    <row r="31" spans="1:2" ht="12" customHeight="1">
      <c r="A31" s="427"/>
      <c r="B31" s="429" t="s">
        <v>430</v>
      </c>
    </row>
    <row r="32" spans="1:2" ht="12" customHeight="1">
      <c r="A32" s="427"/>
      <c r="B32" s="429" t="s">
        <v>431</v>
      </c>
    </row>
    <row r="33" spans="1:2" ht="12" customHeight="1">
      <c r="A33" s="427"/>
      <c r="B33" s="429" t="s">
        <v>432</v>
      </c>
    </row>
    <row r="34" spans="1:2" ht="12" customHeight="1">
      <c r="A34" s="427"/>
      <c r="B34" s="428" t="s">
        <v>433</v>
      </c>
    </row>
    <row r="35" spans="1:2" ht="12" customHeight="1">
      <c r="A35" s="427"/>
      <c r="B35" s="429" t="s">
        <v>434</v>
      </c>
    </row>
    <row r="36" spans="1:2" ht="12" customHeight="1">
      <c r="A36" s="427"/>
      <c r="B36" s="429" t="s">
        <v>435</v>
      </c>
    </row>
    <row r="37" spans="1:2" ht="12" customHeight="1">
      <c r="A37" s="427"/>
      <c r="B37" s="429" t="s">
        <v>436</v>
      </c>
    </row>
  </sheetData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J4:R7"/>
  <sheetViews>
    <sheetView workbookViewId="0">
      <selection activeCell="K43" sqref="K43"/>
    </sheetView>
  </sheetViews>
  <sheetFormatPr defaultRowHeight="10.5"/>
  <sheetData>
    <row r="4" spans="10:18">
      <c r="J4" s="430"/>
      <c r="K4" s="430"/>
      <c r="L4" s="430"/>
      <c r="M4" s="430"/>
      <c r="N4" s="430"/>
      <c r="O4" s="430"/>
      <c r="P4" s="430"/>
      <c r="Q4" s="430"/>
      <c r="R4" s="430"/>
    </row>
    <row r="5" spans="10:18">
      <c r="J5" s="430"/>
      <c r="K5" s="430"/>
      <c r="L5" s="430"/>
      <c r="M5" s="430"/>
      <c r="N5" s="430"/>
      <c r="O5" s="430"/>
      <c r="P5" s="430"/>
      <c r="Q5" s="430"/>
      <c r="R5" s="430"/>
    </row>
    <row r="6" spans="10:18">
      <c r="J6" s="430"/>
      <c r="K6" s="430"/>
      <c r="L6" s="430"/>
      <c r="M6" s="430"/>
      <c r="N6" s="430"/>
      <c r="O6" s="430"/>
      <c r="P6" s="430"/>
      <c r="Q6" s="430"/>
      <c r="R6" s="430"/>
    </row>
    <row r="7" spans="10:18">
      <c r="J7" s="430"/>
      <c r="K7" s="430"/>
      <c r="L7" s="430"/>
      <c r="M7" s="430"/>
      <c r="N7" s="430"/>
      <c r="O7" s="430"/>
      <c r="P7" s="430"/>
      <c r="Q7" s="430"/>
      <c r="R7" s="430"/>
    </row>
  </sheetData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zoomScale="120" workbookViewId="0">
      <selection activeCell="I49" sqref="I49"/>
    </sheetView>
  </sheetViews>
  <sheetFormatPr defaultRowHeight="10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2"/>
  <sheetViews>
    <sheetView showGridLines="0" workbookViewId="0">
      <pane ySplit="1" topLeftCell="A2" activePane="bottomLeft" state="frozen"/>
      <selection activeCell="H5" sqref="H5"/>
      <selection pane="bottomLeft"/>
    </sheetView>
  </sheetViews>
  <sheetFormatPr defaultColWidth="14.6640625" defaultRowHeight="14.1" customHeight="1"/>
  <cols>
    <col min="1" max="1" width="5.83203125" style="431" bestFit="1" customWidth="1"/>
    <col min="2" max="2" width="7.83203125" style="431" bestFit="1" customWidth="1"/>
    <col min="3" max="4" width="0" style="431" hidden="1" bestFit="1" customWidth="1"/>
    <col min="5" max="5" width="125" style="431" bestFit="1" customWidth="1"/>
    <col min="6" max="6" width="14.6640625" style="431" bestFit="1"/>
    <col min="7" max="16384" width="14.6640625" style="431"/>
  </cols>
  <sheetData>
    <row r="1" spans="1:8" ht="14.1" customHeight="1">
      <c r="A1" s="710" t="s">
        <v>171</v>
      </c>
      <c r="B1" s="710"/>
      <c r="C1" s="432"/>
      <c r="D1" s="432"/>
      <c r="E1" s="432" t="s">
        <v>437</v>
      </c>
    </row>
    <row r="2" spans="1:8" ht="14.1" customHeight="1">
      <c r="A2" s="711" t="s">
        <v>438</v>
      </c>
      <c r="B2" s="711"/>
      <c r="C2" s="434"/>
      <c r="D2" s="435">
        <v>1</v>
      </c>
      <c r="E2" s="433" t="s">
        <v>439</v>
      </c>
    </row>
    <row r="3" spans="1:8" ht="27" customHeight="1">
      <c r="A3" s="712" t="s">
        <v>440</v>
      </c>
      <c r="B3" s="712"/>
      <c r="C3" s="437"/>
      <c r="D3" s="438">
        <v>1</v>
      </c>
      <c r="E3" s="436" t="s">
        <v>441</v>
      </c>
    </row>
    <row r="4" spans="1:8" ht="28.5" customHeight="1">
      <c r="A4" s="712" t="s">
        <v>442</v>
      </c>
      <c r="B4" s="712"/>
      <c r="C4" s="437"/>
      <c r="D4" s="438">
        <v>1</v>
      </c>
      <c r="E4" s="436" t="s">
        <v>443</v>
      </c>
    </row>
    <row r="5" spans="1:8" ht="29.25" customHeight="1">
      <c r="A5" s="713" t="s">
        <v>444</v>
      </c>
      <c r="B5" s="714"/>
      <c r="C5" s="437"/>
      <c r="D5" s="438">
        <v>1</v>
      </c>
      <c r="E5" s="436" t="s">
        <v>445</v>
      </c>
      <c r="H5" s="439"/>
    </row>
    <row r="6" spans="1:8" ht="14.1" customHeight="1">
      <c r="A6" s="712" t="s">
        <v>446</v>
      </c>
      <c r="B6" s="712"/>
      <c r="C6" s="437"/>
      <c r="D6" s="438">
        <v>1</v>
      </c>
      <c r="E6" s="436" t="s">
        <v>447</v>
      </c>
    </row>
    <row r="7" spans="1:8" ht="14.1" customHeight="1">
      <c r="A7" s="712" t="s">
        <v>448</v>
      </c>
      <c r="B7" s="712"/>
      <c r="C7" s="437"/>
      <c r="D7" s="438">
        <v>1</v>
      </c>
      <c r="E7" s="436" t="s">
        <v>449</v>
      </c>
    </row>
    <row r="8" spans="1:8" ht="26.25" customHeight="1">
      <c r="A8" s="713" t="s">
        <v>450</v>
      </c>
      <c r="B8" s="714"/>
      <c r="C8" s="437"/>
      <c r="D8" s="438">
        <v>1</v>
      </c>
      <c r="E8" s="436" t="s">
        <v>451</v>
      </c>
    </row>
    <row r="9" spans="1:8" ht="29.25" customHeight="1">
      <c r="A9" s="713" t="s">
        <v>452</v>
      </c>
      <c r="B9" s="714"/>
      <c r="C9" s="437"/>
      <c r="D9" s="438">
        <v>1</v>
      </c>
      <c r="E9" s="436" t="s">
        <v>453</v>
      </c>
    </row>
    <row r="10" spans="1:8" ht="14.1" customHeight="1">
      <c r="A10" s="712" t="s">
        <v>454</v>
      </c>
      <c r="B10" s="712"/>
      <c r="C10" s="437"/>
      <c r="D10" s="438">
        <v>1</v>
      </c>
      <c r="E10" s="436" t="s">
        <v>455</v>
      </c>
    </row>
    <row r="11" spans="1:8" ht="26.25" customHeight="1">
      <c r="A11" s="715" t="s">
        <v>456</v>
      </c>
      <c r="B11" s="716"/>
      <c r="C11" s="437"/>
      <c r="D11" s="438"/>
      <c r="E11" s="440" t="s">
        <v>457</v>
      </c>
    </row>
    <row r="12" spans="1:8" ht="14.1" customHeight="1">
      <c r="A12" s="715" t="s">
        <v>458</v>
      </c>
      <c r="B12" s="716"/>
      <c r="C12" s="441"/>
      <c r="D12" s="442"/>
      <c r="E12" s="443" t="s">
        <v>459</v>
      </c>
    </row>
    <row r="13" spans="1:8" ht="14.1" customHeight="1">
      <c r="A13" s="715" t="s">
        <v>460</v>
      </c>
      <c r="B13" s="716"/>
      <c r="C13" s="441"/>
      <c r="D13" s="442"/>
      <c r="E13" s="443" t="s">
        <v>461</v>
      </c>
    </row>
    <row r="14" spans="1:8" ht="14.1" customHeight="1">
      <c r="A14" s="715" t="s">
        <v>462</v>
      </c>
      <c r="B14" s="716"/>
      <c r="C14" s="441"/>
      <c r="D14" s="442"/>
      <c r="E14" s="443" t="s">
        <v>463</v>
      </c>
    </row>
    <row r="15" spans="1:8" ht="28.5" customHeight="1">
      <c r="A15" s="715" t="s">
        <v>464</v>
      </c>
      <c r="B15" s="716"/>
      <c r="C15" s="441"/>
      <c r="D15" s="442"/>
      <c r="E15" s="443" t="s">
        <v>465</v>
      </c>
    </row>
    <row r="16" spans="1:8" ht="14.1" customHeight="1">
      <c r="A16" s="715" t="s">
        <v>466</v>
      </c>
      <c r="B16" s="716"/>
      <c r="C16" s="441"/>
      <c r="D16" s="442"/>
      <c r="E16" s="443" t="s">
        <v>467</v>
      </c>
    </row>
    <row r="17" spans="1:5" ht="14.1" customHeight="1">
      <c r="A17" s="715" t="s">
        <v>468</v>
      </c>
      <c r="B17" s="716"/>
      <c r="C17" s="441"/>
      <c r="D17" s="442"/>
      <c r="E17" s="441" t="s">
        <v>469</v>
      </c>
    </row>
    <row r="18" spans="1:5" ht="14.1" customHeight="1">
      <c r="A18" s="715" t="s">
        <v>470</v>
      </c>
      <c r="B18" s="716"/>
      <c r="C18" s="441"/>
      <c r="D18" s="442"/>
      <c r="E18" s="441" t="s">
        <v>471</v>
      </c>
    </row>
    <row r="19" spans="1:5" ht="14.1" customHeight="1">
      <c r="A19" s="717" t="s">
        <v>472</v>
      </c>
      <c r="B19" s="718"/>
      <c r="C19" s="441"/>
      <c r="D19" s="442"/>
      <c r="E19" s="441" t="s">
        <v>473</v>
      </c>
    </row>
    <row r="20" spans="1:5" ht="34.5" customHeight="1">
      <c r="A20" s="717" t="s">
        <v>474</v>
      </c>
      <c r="B20" s="718"/>
      <c r="C20" s="441"/>
      <c r="D20" s="442"/>
      <c r="E20" s="443" t="s">
        <v>475</v>
      </c>
    </row>
    <row r="21" spans="1:5" ht="14.1" customHeight="1">
      <c r="A21" s="444"/>
      <c r="B21" s="445"/>
      <c r="C21" s="444"/>
      <c r="D21" s="446"/>
      <c r="E21" s="444"/>
    </row>
    <row r="22" spans="1:5" ht="14.1" customHeight="1">
      <c r="A22" s="444"/>
      <c r="B22" s="445"/>
      <c r="C22" s="444"/>
      <c r="D22" s="446"/>
      <c r="E22" s="444"/>
    </row>
    <row r="23" spans="1:5" ht="14.1" customHeight="1">
      <c r="A23" s="444"/>
      <c r="B23" s="445"/>
      <c r="C23" s="444"/>
      <c r="D23" s="446"/>
      <c r="E23" s="444"/>
    </row>
    <row r="24" spans="1:5" ht="14.1" customHeight="1">
      <c r="A24" s="444"/>
      <c r="B24" s="445"/>
      <c r="C24" s="444"/>
      <c r="D24" s="446"/>
      <c r="E24" s="444"/>
    </row>
    <row r="25" spans="1:5" ht="14.1" customHeight="1">
      <c r="A25" s="444"/>
      <c r="B25" s="445"/>
      <c r="C25" s="444"/>
      <c r="D25" s="446"/>
      <c r="E25" s="444"/>
    </row>
    <row r="26" spans="1:5" ht="14.1" customHeight="1">
      <c r="A26" s="444"/>
      <c r="B26" s="445"/>
      <c r="C26" s="444"/>
      <c r="D26" s="446"/>
      <c r="E26" s="444"/>
    </row>
    <row r="27" spans="1:5" ht="14.1" customHeight="1">
      <c r="A27" s="444"/>
      <c r="B27" s="445"/>
      <c r="C27" s="444"/>
      <c r="D27" s="446"/>
      <c r="E27" s="444"/>
    </row>
    <row r="28" spans="1:5" ht="14.1" customHeight="1">
      <c r="A28" s="444"/>
      <c r="B28" s="445"/>
      <c r="C28" s="444"/>
      <c r="D28" s="446"/>
      <c r="E28" s="444"/>
    </row>
    <row r="29" spans="1:5" ht="14.1" customHeight="1">
      <c r="A29" s="444"/>
      <c r="B29" s="445"/>
      <c r="C29" s="444"/>
      <c r="D29" s="446"/>
      <c r="E29" s="444"/>
    </row>
    <row r="30" spans="1:5" ht="14.1" customHeight="1">
      <c r="A30" s="444"/>
      <c r="B30" s="445"/>
      <c r="C30" s="444"/>
      <c r="D30" s="446"/>
      <c r="E30" s="444"/>
    </row>
    <row r="31" spans="1:5" ht="14.1" customHeight="1">
      <c r="A31" s="444"/>
      <c r="B31" s="445"/>
      <c r="C31" s="444"/>
      <c r="D31" s="446"/>
      <c r="E31" s="444"/>
    </row>
    <row r="32" spans="1:5" ht="14.1" customHeight="1">
      <c r="A32" s="444"/>
      <c r="B32" s="445"/>
      <c r="C32" s="444"/>
      <c r="D32" s="446"/>
      <c r="E32" s="444"/>
    </row>
    <row r="33" spans="1:5" ht="14.1" customHeight="1">
      <c r="A33" s="444"/>
      <c r="B33" s="445"/>
      <c r="C33" s="444"/>
      <c r="D33" s="446"/>
      <c r="E33" s="444"/>
    </row>
    <row r="34" spans="1:5" ht="14.1" customHeight="1">
      <c r="A34" s="444"/>
      <c r="B34" s="445"/>
      <c r="C34" s="444"/>
      <c r="D34" s="446"/>
      <c r="E34" s="444"/>
    </row>
    <row r="35" spans="1:5" ht="14.1" customHeight="1">
      <c r="A35" s="444"/>
      <c r="B35" s="445"/>
      <c r="C35" s="444"/>
      <c r="D35" s="446"/>
      <c r="E35" s="444"/>
    </row>
    <row r="36" spans="1:5" ht="14.1" customHeight="1">
      <c r="A36" s="444"/>
      <c r="B36" s="445"/>
      <c r="C36" s="444"/>
      <c r="D36" s="446"/>
      <c r="E36" s="444"/>
    </row>
    <row r="37" spans="1:5" ht="14.1" customHeight="1">
      <c r="A37" s="444"/>
      <c r="B37" s="445"/>
      <c r="C37" s="444"/>
      <c r="D37" s="446"/>
      <c r="E37" s="444"/>
    </row>
    <row r="38" spans="1:5" ht="14.1" customHeight="1">
      <c r="A38" s="444"/>
      <c r="B38" s="445"/>
      <c r="C38" s="444"/>
      <c r="D38" s="446"/>
      <c r="E38" s="444"/>
    </row>
    <row r="39" spans="1:5" ht="14.1" customHeight="1">
      <c r="A39" s="444"/>
      <c r="B39" s="445"/>
      <c r="C39" s="444"/>
      <c r="D39" s="446"/>
      <c r="E39" s="444"/>
    </row>
    <row r="40" spans="1:5" ht="14.1" customHeight="1">
      <c r="A40" s="444"/>
      <c r="B40" s="445"/>
      <c r="C40" s="444"/>
      <c r="D40" s="446"/>
      <c r="E40" s="444"/>
    </row>
    <row r="41" spans="1:5" ht="14.1" customHeight="1">
      <c r="A41" s="444"/>
      <c r="B41" s="445"/>
      <c r="C41" s="444"/>
      <c r="D41" s="446"/>
      <c r="E41" s="444"/>
    </row>
    <row r="42" spans="1:5" ht="14.1" customHeight="1">
      <c r="A42" s="444"/>
      <c r="B42" s="445"/>
      <c r="C42" s="444"/>
      <c r="D42" s="446"/>
      <c r="E42" s="444"/>
    </row>
    <row r="43" spans="1:5" ht="14.1" customHeight="1">
      <c r="A43" s="444"/>
      <c r="B43" s="445"/>
      <c r="C43" s="444"/>
      <c r="D43" s="446"/>
      <c r="E43" s="444"/>
    </row>
    <row r="44" spans="1:5" ht="14.1" customHeight="1">
      <c r="A44" s="444"/>
      <c r="B44" s="445"/>
      <c r="C44" s="444"/>
      <c r="D44" s="446"/>
      <c r="E44" s="444"/>
    </row>
    <row r="45" spans="1:5" ht="14.1" customHeight="1">
      <c r="A45" s="444"/>
      <c r="B45" s="445"/>
      <c r="C45" s="444"/>
      <c r="D45" s="446"/>
      <c r="E45" s="444"/>
    </row>
    <row r="46" spans="1:5" ht="14.1" customHeight="1">
      <c r="A46" s="444"/>
      <c r="B46" s="445"/>
      <c r="C46" s="444"/>
      <c r="D46" s="446"/>
      <c r="E46" s="444"/>
    </row>
    <row r="47" spans="1:5" ht="14.1" customHeight="1">
      <c r="A47" s="444"/>
      <c r="B47" s="445"/>
      <c r="C47" s="444"/>
      <c r="D47" s="446"/>
      <c r="E47" s="444"/>
    </row>
    <row r="48" spans="1:5" ht="14.1" customHeight="1">
      <c r="A48" s="444"/>
      <c r="B48" s="445"/>
      <c r="C48" s="444"/>
      <c r="D48" s="446"/>
      <c r="E48" s="444"/>
    </row>
    <row r="49" spans="1:5" ht="14.1" customHeight="1">
      <c r="A49" s="444"/>
      <c r="B49" s="445"/>
      <c r="C49" s="444"/>
      <c r="D49" s="446"/>
      <c r="E49" s="444"/>
    </row>
    <row r="50" spans="1:5" ht="14.1" customHeight="1">
      <c r="A50" s="444"/>
      <c r="B50" s="445"/>
      <c r="C50" s="444"/>
      <c r="D50" s="446"/>
      <c r="E50" s="444"/>
    </row>
    <row r="51" spans="1:5" ht="14.1" customHeight="1">
      <c r="A51" s="444"/>
      <c r="B51" s="445"/>
      <c r="C51" s="444"/>
      <c r="D51" s="446"/>
      <c r="E51" s="444"/>
    </row>
    <row r="52" spans="1:5" ht="14.1" customHeight="1">
      <c r="A52" s="444"/>
      <c r="B52" s="445"/>
      <c r="C52" s="444"/>
      <c r="D52" s="446"/>
      <c r="E52" s="444"/>
    </row>
    <row r="53" spans="1:5" ht="14.1" customHeight="1">
      <c r="A53" s="444"/>
      <c r="B53" s="445"/>
      <c r="C53" s="444"/>
      <c r="D53" s="446"/>
      <c r="E53" s="444"/>
    </row>
    <row r="54" spans="1:5" ht="14.1" customHeight="1">
      <c r="A54" s="444"/>
      <c r="B54" s="445"/>
      <c r="C54" s="444"/>
      <c r="D54" s="446"/>
      <c r="E54" s="444"/>
    </row>
    <row r="55" spans="1:5" ht="14.1" customHeight="1">
      <c r="A55" s="444"/>
      <c r="B55" s="445"/>
      <c r="C55" s="444"/>
      <c r="D55" s="446"/>
      <c r="E55" s="444"/>
    </row>
    <row r="56" spans="1:5" ht="14.1" customHeight="1">
      <c r="A56" s="444"/>
      <c r="B56" s="445"/>
      <c r="C56" s="444"/>
      <c r="D56" s="446"/>
      <c r="E56" s="444"/>
    </row>
    <row r="57" spans="1:5" ht="14.1" customHeight="1">
      <c r="A57" s="444"/>
      <c r="B57" s="445"/>
      <c r="C57" s="444"/>
      <c r="D57" s="446"/>
      <c r="E57" s="444"/>
    </row>
    <row r="58" spans="1:5" ht="14.1" customHeight="1">
      <c r="A58" s="444"/>
      <c r="B58" s="445"/>
      <c r="C58" s="444"/>
      <c r="D58" s="446"/>
      <c r="E58" s="444"/>
    </row>
    <row r="59" spans="1:5" ht="14.1" customHeight="1">
      <c r="A59" s="444"/>
      <c r="B59" s="445"/>
      <c r="C59" s="444"/>
      <c r="D59" s="446"/>
      <c r="E59" s="444"/>
    </row>
    <row r="60" spans="1:5" ht="14.1" customHeight="1">
      <c r="A60" s="444"/>
      <c r="B60" s="445"/>
      <c r="C60" s="444"/>
      <c r="D60" s="446"/>
      <c r="E60" s="444"/>
    </row>
    <row r="61" spans="1:5" ht="14.1" customHeight="1">
      <c r="A61" s="444"/>
      <c r="B61" s="445"/>
      <c r="C61" s="444"/>
      <c r="D61" s="446"/>
      <c r="E61" s="444"/>
    </row>
    <row r="62" spans="1:5" ht="14.1" customHeight="1">
      <c r="A62" s="444"/>
      <c r="B62" s="445"/>
      <c r="C62" s="444"/>
      <c r="D62" s="446"/>
      <c r="E62" s="444"/>
    </row>
    <row r="63" spans="1:5" ht="14.1" customHeight="1">
      <c r="A63" s="444"/>
      <c r="B63" s="445"/>
      <c r="C63" s="444"/>
      <c r="D63" s="446"/>
      <c r="E63" s="444"/>
    </row>
    <row r="64" spans="1:5" ht="14.1" customHeight="1">
      <c r="A64" s="444"/>
      <c r="B64" s="445"/>
      <c r="C64" s="444"/>
      <c r="D64" s="446"/>
      <c r="E64" s="444"/>
    </row>
    <row r="65" spans="1:5" ht="14.1" customHeight="1">
      <c r="A65" s="444"/>
      <c r="B65" s="445"/>
      <c r="C65" s="444"/>
      <c r="D65" s="446"/>
      <c r="E65" s="444"/>
    </row>
    <row r="66" spans="1:5" ht="14.1" customHeight="1">
      <c r="A66" s="444"/>
      <c r="B66" s="445"/>
      <c r="C66" s="444"/>
      <c r="D66" s="446"/>
      <c r="E66" s="444"/>
    </row>
    <row r="67" spans="1:5" ht="14.1" customHeight="1">
      <c r="A67" s="444"/>
      <c r="B67" s="445"/>
      <c r="C67" s="444"/>
      <c r="D67" s="446"/>
      <c r="E67" s="444"/>
    </row>
    <row r="68" spans="1:5" ht="14.1" customHeight="1">
      <c r="A68" s="444"/>
      <c r="B68" s="445"/>
      <c r="C68" s="444"/>
      <c r="D68" s="446"/>
      <c r="E68" s="444"/>
    </row>
    <row r="69" spans="1:5" ht="14.1" customHeight="1">
      <c r="A69" s="444"/>
      <c r="B69" s="445"/>
      <c r="C69" s="444"/>
      <c r="D69" s="446"/>
      <c r="E69" s="444"/>
    </row>
    <row r="70" spans="1:5" ht="14.1" customHeight="1">
      <c r="A70" s="444"/>
      <c r="B70" s="445"/>
      <c r="C70" s="444"/>
      <c r="D70" s="446"/>
      <c r="E70" s="444"/>
    </row>
    <row r="71" spans="1:5" ht="14.1" customHeight="1">
      <c r="A71" s="444"/>
      <c r="B71" s="445"/>
      <c r="C71" s="444"/>
      <c r="D71" s="446"/>
      <c r="E71" s="444"/>
    </row>
    <row r="72" spans="1:5" ht="14.1" customHeight="1">
      <c r="A72" s="444"/>
      <c r="B72" s="445"/>
      <c r="C72" s="444"/>
      <c r="D72" s="446"/>
      <c r="E72" s="444"/>
    </row>
    <row r="73" spans="1:5" ht="14.1" customHeight="1">
      <c r="A73" s="444"/>
      <c r="B73" s="445"/>
      <c r="C73" s="444"/>
      <c r="D73" s="446"/>
      <c r="E73" s="444"/>
    </row>
    <row r="74" spans="1:5" ht="14.1" customHeight="1">
      <c r="A74" s="444"/>
      <c r="B74" s="445"/>
      <c r="C74" s="444"/>
      <c r="D74" s="446"/>
      <c r="E74" s="444"/>
    </row>
    <row r="75" spans="1:5" ht="14.1" customHeight="1">
      <c r="A75" s="444"/>
      <c r="B75" s="445"/>
      <c r="C75" s="444"/>
      <c r="D75" s="446"/>
      <c r="E75" s="444"/>
    </row>
    <row r="76" spans="1:5" ht="14.1" customHeight="1">
      <c r="A76" s="444"/>
      <c r="B76" s="445"/>
      <c r="C76" s="444"/>
      <c r="D76" s="446"/>
      <c r="E76" s="444"/>
    </row>
    <row r="77" spans="1:5" ht="14.1" customHeight="1">
      <c r="A77" s="444"/>
      <c r="B77" s="445"/>
      <c r="C77" s="444"/>
      <c r="D77" s="446"/>
      <c r="E77" s="444"/>
    </row>
    <row r="78" spans="1:5" ht="14.1" customHeight="1">
      <c r="A78" s="444"/>
      <c r="B78" s="445"/>
      <c r="C78" s="444"/>
      <c r="D78" s="446"/>
      <c r="E78" s="444"/>
    </row>
    <row r="79" spans="1:5" ht="14.1" customHeight="1">
      <c r="A79" s="444"/>
      <c r="B79" s="445"/>
      <c r="C79" s="444"/>
      <c r="D79" s="446"/>
      <c r="E79" s="444"/>
    </row>
    <row r="80" spans="1:5" ht="14.1" customHeight="1">
      <c r="A80" s="444"/>
      <c r="B80" s="445"/>
      <c r="C80" s="444"/>
      <c r="D80" s="446"/>
      <c r="E80" s="444"/>
    </row>
    <row r="81" spans="1:5" ht="14.1" customHeight="1">
      <c r="A81" s="719"/>
      <c r="B81" s="719"/>
      <c r="C81" s="444"/>
      <c r="D81" s="446"/>
      <c r="E81" s="447"/>
    </row>
    <row r="82" spans="1:5" ht="14.1" customHeight="1">
      <c r="A82" s="444"/>
      <c r="B82" s="445"/>
      <c r="C82" s="444"/>
      <c r="D82" s="446"/>
      <c r="E82" s="448"/>
    </row>
    <row r="83" spans="1:5" ht="14.1" customHeight="1">
      <c r="A83" s="444"/>
      <c r="B83" s="445"/>
      <c r="C83" s="444"/>
      <c r="D83" s="446"/>
      <c r="E83" s="448"/>
    </row>
    <row r="84" spans="1:5" ht="14.1" customHeight="1">
      <c r="A84" s="444"/>
      <c r="B84" s="445"/>
      <c r="C84" s="444"/>
      <c r="D84" s="446"/>
      <c r="E84" s="448"/>
    </row>
    <row r="85" spans="1:5" ht="14.1" customHeight="1">
      <c r="A85" s="444"/>
      <c r="B85" s="445"/>
      <c r="C85" s="444"/>
      <c r="D85" s="446"/>
      <c r="E85" s="448"/>
    </row>
    <row r="86" spans="1:5" ht="14.1" customHeight="1">
      <c r="A86" s="444"/>
      <c r="B86" s="445"/>
      <c r="C86" s="444"/>
      <c r="D86" s="446"/>
      <c r="E86" s="448"/>
    </row>
    <row r="87" spans="1:5" ht="14.1" customHeight="1">
      <c r="A87" s="444"/>
      <c r="B87" s="445"/>
      <c r="C87" s="444"/>
      <c r="D87" s="446"/>
      <c r="E87" s="448"/>
    </row>
    <row r="88" spans="1:5" ht="14.1" customHeight="1">
      <c r="A88" s="444"/>
      <c r="B88" s="445"/>
      <c r="C88" s="444"/>
      <c r="D88" s="446"/>
      <c r="E88" s="448"/>
    </row>
    <row r="89" spans="1:5" ht="14.1" customHeight="1">
      <c r="A89" s="444"/>
      <c r="B89" s="445"/>
      <c r="C89" s="444"/>
      <c r="D89" s="446"/>
      <c r="E89" s="448"/>
    </row>
    <row r="90" spans="1:5" ht="14.1" customHeight="1">
      <c r="A90" s="444"/>
      <c r="B90" s="445"/>
      <c r="C90" s="444"/>
      <c r="D90" s="446"/>
      <c r="E90" s="448"/>
    </row>
    <row r="91" spans="1:5" ht="14.1" customHeight="1">
      <c r="A91" s="444"/>
      <c r="B91" s="445"/>
      <c r="C91" s="444"/>
      <c r="D91" s="446"/>
      <c r="E91" s="448"/>
    </row>
    <row r="92" spans="1:5" ht="14.1" customHeight="1">
      <c r="A92" s="444"/>
      <c r="B92" s="445"/>
      <c r="C92" s="444"/>
      <c r="D92" s="446"/>
      <c r="E92" s="448"/>
    </row>
    <row r="93" spans="1:5" ht="14.1" customHeight="1">
      <c r="A93" s="444"/>
      <c r="B93" s="445"/>
      <c r="C93" s="444"/>
      <c r="D93" s="446"/>
      <c r="E93" s="448"/>
    </row>
    <row r="94" spans="1:5" ht="14.1" customHeight="1">
      <c r="A94" s="444"/>
      <c r="B94" s="445"/>
      <c r="C94" s="444"/>
      <c r="D94" s="446"/>
      <c r="E94" s="448"/>
    </row>
    <row r="95" spans="1:5" ht="14.1" customHeight="1">
      <c r="A95" s="444"/>
      <c r="B95" s="445"/>
      <c r="C95" s="444"/>
      <c r="D95" s="446"/>
      <c r="E95" s="448"/>
    </row>
    <row r="96" spans="1:5" ht="14.1" customHeight="1">
      <c r="A96" s="444"/>
      <c r="B96" s="445"/>
      <c r="C96" s="444"/>
      <c r="D96" s="446"/>
      <c r="E96" s="444"/>
    </row>
    <row r="97" spans="1:5" ht="14.1" customHeight="1">
      <c r="A97" s="444"/>
      <c r="B97" s="445"/>
      <c r="C97" s="444"/>
      <c r="D97" s="446"/>
      <c r="E97" s="444"/>
    </row>
    <row r="98" spans="1:5" ht="14.1" customHeight="1">
      <c r="A98" s="444"/>
      <c r="B98" s="445"/>
      <c r="C98" s="444"/>
      <c r="D98" s="446"/>
      <c r="E98" s="444"/>
    </row>
    <row r="99" spans="1:5" ht="14.1" customHeight="1">
      <c r="A99" s="444"/>
      <c r="B99" s="445"/>
      <c r="C99" s="444"/>
      <c r="D99" s="446"/>
      <c r="E99" s="444"/>
    </row>
    <row r="100" spans="1:5" ht="14.1" customHeight="1">
      <c r="A100" s="444"/>
      <c r="B100" s="445"/>
      <c r="C100" s="444"/>
      <c r="D100" s="446"/>
      <c r="E100" s="444"/>
    </row>
    <row r="101" spans="1:5" ht="14.1" customHeight="1">
      <c r="A101" s="444"/>
      <c r="B101" s="445"/>
      <c r="C101" s="444"/>
      <c r="D101" s="446"/>
      <c r="E101" s="444"/>
    </row>
    <row r="102" spans="1:5" ht="14.1" customHeight="1">
      <c r="A102" s="444"/>
      <c r="B102" s="445"/>
      <c r="C102" s="444"/>
      <c r="D102" s="446"/>
      <c r="E102" s="444"/>
    </row>
    <row r="103" spans="1:5" ht="14.1" customHeight="1">
      <c r="A103" s="444"/>
      <c r="B103" s="445"/>
      <c r="C103" s="444"/>
      <c r="D103" s="446"/>
      <c r="E103" s="444"/>
    </row>
    <row r="104" spans="1:5" ht="14.1" customHeight="1">
      <c r="A104" s="444"/>
      <c r="B104" s="445"/>
      <c r="C104" s="444"/>
      <c r="D104" s="446"/>
      <c r="E104" s="444"/>
    </row>
    <row r="105" spans="1:5" ht="14.1" customHeight="1">
      <c r="A105" s="444"/>
      <c r="B105" s="445"/>
      <c r="C105" s="444"/>
      <c r="D105" s="446"/>
      <c r="E105" s="444"/>
    </row>
    <row r="106" spans="1:5" ht="14.1" customHeight="1">
      <c r="A106" s="444"/>
      <c r="B106" s="445"/>
      <c r="C106" s="444"/>
      <c r="D106" s="446"/>
      <c r="E106" s="444"/>
    </row>
    <row r="107" spans="1:5" ht="14.1" customHeight="1">
      <c r="A107" s="444"/>
      <c r="B107" s="445"/>
      <c r="C107" s="444"/>
      <c r="D107" s="446"/>
      <c r="E107" s="444"/>
    </row>
    <row r="108" spans="1:5" ht="14.1" customHeight="1">
      <c r="A108" s="444"/>
      <c r="B108" s="445"/>
      <c r="C108" s="444"/>
      <c r="D108" s="446"/>
      <c r="E108" s="444"/>
    </row>
    <row r="109" spans="1:5" ht="14.1" customHeight="1">
      <c r="A109" s="444"/>
      <c r="B109" s="445"/>
      <c r="C109" s="444"/>
      <c r="D109" s="446"/>
      <c r="E109" s="444"/>
    </row>
    <row r="110" spans="1:5" ht="14.1" customHeight="1">
      <c r="A110" s="444"/>
      <c r="B110" s="445"/>
      <c r="C110" s="444"/>
      <c r="D110" s="446"/>
      <c r="E110" s="444"/>
    </row>
    <row r="111" spans="1:5" ht="14.1" customHeight="1">
      <c r="A111" s="444"/>
      <c r="B111" s="445"/>
      <c r="C111" s="444"/>
      <c r="D111" s="446"/>
      <c r="E111" s="444"/>
    </row>
    <row r="112" spans="1:5" ht="14.1" customHeight="1">
      <c r="A112" s="444"/>
      <c r="B112" s="445"/>
      <c r="C112" s="444"/>
      <c r="D112" s="446"/>
      <c r="E112" s="444"/>
    </row>
    <row r="113" spans="1:5" ht="14.1" customHeight="1">
      <c r="A113" s="444"/>
      <c r="B113" s="445"/>
      <c r="C113" s="444"/>
      <c r="D113" s="446"/>
      <c r="E113" s="444"/>
    </row>
    <row r="114" spans="1:5" ht="14.1" customHeight="1">
      <c r="A114" s="444"/>
      <c r="B114" s="445"/>
      <c r="C114" s="444"/>
      <c r="D114" s="446"/>
      <c r="E114" s="444"/>
    </row>
    <row r="115" spans="1:5" ht="14.1" customHeight="1">
      <c r="A115" s="444"/>
      <c r="B115" s="445"/>
      <c r="C115" s="444"/>
      <c r="D115" s="446"/>
      <c r="E115" s="444"/>
    </row>
    <row r="116" spans="1:5" ht="14.1" customHeight="1">
      <c r="A116" s="444"/>
      <c r="B116" s="445"/>
      <c r="C116" s="444"/>
      <c r="D116" s="446"/>
      <c r="E116" s="444"/>
    </row>
    <row r="117" spans="1:5" ht="14.1" customHeight="1">
      <c r="A117" s="444"/>
      <c r="B117" s="445"/>
      <c r="C117" s="444"/>
      <c r="D117" s="446"/>
      <c r="E117" s="444"/>
    </row>
    <row r="118" spans="1:5" ht="14.1" customHeight="1">
      <c r="A118" s="444"/>
      <c r="B118" s="445"/>
      <c r="C118" s="444"/>
      <c r="D118" s="446"/>
      <c r="E118" s="444"/>
    </row>
    <row r="119" spans="1:5" ht="14.1" customHeight="1">
      <c r="A119" s="444"/>
      <c r="B119" s="445"/>
      <c r="C119" s="444"/>
      <c r="D119" s="446"/>
      <c r="E119" s="444"/>
    </row>
    <row r="120" spans="1:5" ht="14.1" customHeight="1">
      <c r="A120" s="444"/>
      <c r="B120" s="445"/>
      <c r="C120" s="444"/>
      <c r="D120" s="446"/>
      <c r="E120" s="444"/>
    </row>
    <row r="121" spans="1:5" ht="14.1" customHeight="1">
      <c r="A121" s="444"/>
      <c r="B121" s="445"/>
      <c r="C121" s="444"/>
      <c r="D121" s="446"/>
      <c r="E121" s="444"/>
    </row>
    <row r="122" spans="1:5" ht="14.1" customHeight="1">
      <c r="A122" s="444"/>
      <c r="B122" s="445"/>
      <c r="C122" s="444"/>
      <c r="D122" s="446"/>
      <c r="E122" s="444"/>
    </row>
    <row r="123" spans="1:5" ht="14.1" customHeight="1">
      <c r="A123" s="444"/>
      <c r="B123" s="445"/>
      <c r="C123" s="444"/>
      <c r="D123" s="446"/>
      <c r="E123" s="444"/>
    </row>
    <row r="124" spans="1:5" ht="14.1" customHeight="1">
      <c r="A124" s="444"/>
      <c r="B124" s="445"/>
      <c r="C124" s="444"/>
      <c r="D124" s="446"/>
      <c r="E124" s="444"/>
    </row>
    <row r="125" spans="1:5" ht="14.1" customHeight="1">
      <c r="A125" s="444"/>
      <c r="B125" s="445"/>
      <c r="C125" s="444"/>
      <c r="D125" s="446"/>
      <c r="E125" s="444"/>
    </row>
    <row r="126" spans="1:5" ht="14.1" customHeight="1">
      <c r="A126" s="444"/>
      <c r="B126" s="445"/>
      <c r="C126" s="444"/>
      <c r="D126" s="446"/>
      <c r="E126" s="444"/>
    </row>
    <row r="127" spans="1:5" ht="14.1" customHeight="1">
      <c r="A127" s="444"/>
      <c r="B127" s="445"/>
      <c r="C127" s="444"/>
      <c r="D127" s="446"/>
      <c r="E127" s="444"/>
    </row>
    <row r="128" spans="1:5" ht="14.1" customHeight="1">
      <c r="A128" s="444"/>
      <c r="B128" s="445"/>
      <c r="C128" s="444"/>
      <c r="D128" s="446"/>
      <c r="E128" s="444"/>
    </row>
    <row r="129" spans="1:5" ht="14.1" customHeight="1">
      <c r="A129" s="444"/>
      <c r="B129" s="445"/>
      <c r="C129" s="444"/>
      <c r="D129" s="446"/>
      <c r="E129" s="444"/>
    </row>
    <row r="130" spans="1:5" ht="14.1" customHeight="1">
      <c r="A130" s="444"/>
      <c r="B130" s="445"/>
      <c r="C130" s="444"/>
      <c r="D130" s="446"/>
      <c r="E130" s="444"/>
    </row>
    <row r="131" spans="1:5" ht="14.1" customHeight="1">
      <c r="A131" s="444"/>
      <c r="B131" s="445"/>
      <c r="C131" s="444"/>
      <c r="D131" s="446"/>
      <c r="E131" s="444"/>
    </row>
    <row r="132" spans="1:5" ht="14.1" customHeight="1">
      <c r="A132" s="444"/>
      <c r="B132" s="445"/>
      <c r="C132" s="444"/>
      <c r="D132" s="446"/>
      <c r="E132" s="444"/>
    </row>
    <row r="133" spans="1:5" ht="14.1" customHeight="1">
      <c r="A133" s="444"/>
      <c r="B133" s="445"/>
      <c r="C133" s="444"/>
      <c r="D133" s="446"/>
      <c r="E133" s="444"/>
    </row>
    <row r="134" spans="1:5" ht="14.1" customHeight="1">
      <c r="A134" s="444"/>
      <c r="B134" s="445"/>
      <c r="C134" s="444"/>
      <c r="D134" s="446"/>
      <c r="E134" s="444"/>
    </row>
    <row r="135" spans="1:5" ht="14.1" customHeight="1">
      <c r="A135" s="444"/>
      <c r="B135" s="445"/>
      <c r="C135" s="444"/>
      <c r="D135" s="446"/>
      <c r="E135" s="444"/>
    </row>
    <row r="136" spans="1:5" ht="14.1" customHeight="1">
      <c r="A136" s="444"/>
      <c r="B136" s="445"/>
      <c r="C136" s="444"/>
      <c r="D136" s="446"/>
      <c r="E136" s="444"/>
    </row>
    <row r="137" spans="1:5" ht="14.1" customHeight="1">
      <c r="A137" s="444"/>
      <c r="B137" s="445"/>
      <c r="C137" s="444"/>
      <c r="D137" s="446"/>
      <c r="E137" s="444"/>
    </row>
    <row r="138" spans="1:5" ht="14.1" customHeight="1">
      <c r="A138" s="444"/>
      <c r="B138" s="445"/>
      <c r="C138" s="444"/>
      <c r="D138" s="446"/>
      <c r="E138" s="444"/>
    </row>
    <row r="139" spans="1:5" ht="14.1" customHeight="1">
      <c r="A139" s="444"/>
      <c r="B139" s="445"/>
      <c r="C139" s="444"/>
      <c r="D139" s="446"/>
      <c r="E139" s="444"/>
    </row>
    <row r="140" spans="1:5" ht="14.1" customHeight="1">
      <c r="A140" s="444"/>
      <c r="B140" s="445"/>
      <c r="C140" s="444"/>
      <c r="D140" s="446"/>
      <c r="E140" s="444"/>
    </row>
    <row r="141" spans="1:5" ht="14.1" customHeight="1">
      <c r="A141" s="444"/>
      <c r="B141" s="445"/>
      <c r="C141" s="444"/>
      <c r="D141" s="446"/>
      <c r="E141" s="444"/>
    </row>
    <row r="142" spans="1:5" ht="14.1" customHeight="1">
      <c r="A142" s="444"/>
      <c r="B142" s="445"/>
      <c r="C142" s="444"/>
      <c r="D142" s="446"/>
      <c r="E142" s="444"/>
    </row>
    <row r="143" spans="1:5" ht="14.1" customHeight="1">
      <c r="A143" s="444"/>
      <c r="B143" s="445"/>
      <c r="C143" s="444"/>
      <c r="D143" s="446"/>
      <c r="E143" s="444"/>
    </row>
    <row r="144" spans="1:5" ht="14.1" customHeight="1">
      <c r="A144" s="444"/>
      <c r="B144" s="445"/>
      <c r="C144" s="444"/>
      <c r="D144" s="446"/>
      <c r="E144" s="444"/>
    </row>
    <row r="145" spans="1:5" ht="14.1" customHeight="1">
      <c r="A145" s="444"/>
      <c r="B145" s="445"/>
      <c r="C145" s="444"/>
      <c r="D145" s="446"/>
      <c r="E145" s="444"/>
    </row>
    <row r="146" spans="1:5" ht="14.1" customHeight="1">
      <c r="A146" s="444"/>
      <c r="B146" s="445"/>
      <c r="C146" s="444"/>
      <c r="D146" s="446"/>
      <c r="E146" s="444"/>
    </row>
    <row r="147" spans="1:5" ht="14.1" customHeight="1">
      <c r="A147" s="444"/>
      <c r="B147" s="445"/>
      <c r="C147" s="444"/>
      <c r="D147" s="446"/>
      <c r="E147" s="444"/>
    </row>
    <row r="148" spans="1:5" ht="14.1" customHeight="1">
      <c r="A148" s="444"/>
      <c r="B148" s="445"/>
      <c r="C148" s="444"/>
      <c r="D148" s="446"/>
      <c r="E148" s="444"/>
    </row>
    <row r="149" spans="1:5" ht="14.1" customHeight="1">
      <c r="A149" s="444"/>
      <c r="B149" s="445"/>
      <c r="C149" s="444"/>
      <c r="D149" s="446"/>
      <c r="E149" s="444"/>
    </row>
    <row r="150" spans="1:5" ht="14.1" customHeight="1">
      <c r="A150" s="444"/>
      <c r="B150" s="445"/>
      <c r="C150" s="444"/>
      <c r="D150" s="446"/>
      <c r="E150" s="444"/>
    </row>
    <row r="151" spans="1:5" ht="14.1" customHeight="1">
      <c r="A151" s="444"/>
      <c r="B151" s="445"/>
      <c r="C151" s="444"/>
      <c r="D151" s="446"/>
      <c r="E151" s="444"/>
    </row>
    <row r="152" spans="1:5" ht="14.1" customHeight="1">
      <c r="A152" s="444"/>
      <c r="B152" s="445"/>
      <c r="C152" s="444"/>
      <c r="D152" s="446"/>
      <c r="E152" s="444"/>
    </row>
    <row r="153" spans="1:5" ht="14.1" customHeight="1">
      <c r="A153" s="444"/>
      <c r="B153" s="445"/>
      <c r="C153" s="444"/>
      <c r="D153" s="446"/>
      <c r="E153" s="444"/>
    </row>
    <row r="154" spans="1:5" ht="14.1" customHeight="1">
      <c r="A154" s="444"/>
      <c r="B154" s="445"/>
      <c r="C154" s="444"/>
      <c r="D154" s="446"/>
      <c r="E154" s="444"/>
    </row>
    <row r="155" spans="1:5" ht="14.1" customHeight="1">
      <c r="A155" s="444"/>
      <c r="B155" s="445"/>
      <c r="C155" s="444"/>
      <c r="D155" s="446"/>
      <c r="E155" s="444"/>
    </row>
    <row r="156" spans="1:5" ht="14.1" customHeight="1">
      <c r="A156" s="444"/>
      <c r="B156" s="445"/>
      <c r="C156" s="444"/>
      <c r="D156" s="446"/>
      <c r="E156" s="444"/>
    </row>
    <row r="157" spans="1:5" ht="14.1" customHeight="1">
      <c r="A157" s="444"/>
      <c r="B157" s="445"/>
      <c r="C157" s="444"/>
      <c r="D157" s="446"/>
      <c r="E157" s="444"/>
    </row>
    <row r="158" spans="1:5" ht="14.1" customHeight="1">
      <c r="A158" s="444"/>
      <c r="B158" s="445"/>
      <c r="C158" s="444"/>
      <c r="D158" s="446"/>
      <c r="E158" s="444"/>
    </row>
    <row r="159" spans="1:5" ht="14.1" customHeight="1">
      <c r="A159" s="444"/>
      <c r="B159" s="445"/>
      <c r="C159" s="444"/>
      <c r="D159" s="446"/>
      <c r="E159" s="444"/>
    </row>
    <row r="160" spans="1:5" ht="14.1" customHeight="1">
      <c r="A160" s="444"/>
      <c r="B160" s="445"/>
      <c r="C160" s="444"/>
      <c r="D160" s="446"/>
      <c r="E160" s="444"/>
    </row>
    <row r="161" spans="1:5" ht="14.1" customHeight="1">
      <c r="A161" s="444"/>
      <c r="B161" s="445"/>
      <c r="C161" s="444"/>
      <c r="D161" s="446"/>
      <c r="E161" s="444"/>
    </row>
    <row r="162" spans="1:5" ht="14.1" customHeight="1">
      <c r="A162" s="719"/>
      <c r="B162" s="719"/>
      <c r="C162" s="444"/>
      <c r="D162" s="446"/>
      <c r="E162" s="447"/>
    </row>
    <row r="163" spans="1:5" ht="14.1" customHeight="1">
      <c r="A163" s="444"/>
      <c r="B163" s="445"/>
      <c r="C163" s="444"/>
      <c r="D163" s="446"/>
      <c r="E163" s="448"/>
    </row>
    <row r="164" spans="1:5" ht="14.1" customHeight="1">
      <c r="A164" s="444"/>
      <c r="B164" s="445"/>
      <c r="C164" s="444"/>
      <c r="D164" s="446"/>
      <c r="E164" s="448"/>
    </row>
    <row r="165" spans="1:5" ht="14.1" customHeight="1">
      <c r="A165" s="444"/>
      <c r="B165" s="445"/>
      <c r="C165" s="444"/>
      <c r="D165" s="446"/>
      <c r="E165" s="448"/>
    </row>
    <row r="166" spans="1:5" ht="14.1" customHeight="1">
      <c r="A166" s="444"/>
      <c r="B166" s="445"/>
      <c r="C166" s="444"/>
      <c r="D166" s="446"/>
      <c r="E166" s="448"/>
    </row>
    <row r="167" spans="1:5" ht="14.1" customHeight="1">
      <c r="A167" s="444"/>
      <c r="B167" s="445"/>
      <c r="C167" s="444"/>
      <c r="D167" s="446"/>
      <c r="E167" s="448"/>
    </row>
    <row r="168" spans="1:5" ht="14.1" customHeight="1">
      <c r="A168" s="444"/>
      <c r="B168" s="445"/>
      <c r="C168" s="444"/>
      <c r="D168" s="446"/>
      <c r="E168" s="448"/>
    </row>
    <row r="169" spans="1:5" ht="14.1" customHeight="1">
      <c r="A169" s="444"/>
      <c r="B169" s="445"/>
      <c r="C169" s="444"/>
      <c r="D169" s="446"/>
      <c r="E169" s="448"/>
    </row>
    <row r="170" spans="1:5" ht="14.1" customHeight="1">
      <c r="A170" s="444"/>
      <c r="B170" s="445"/>
      <c r="C170" s="444"/>
      <c r="D170" s="446"/>
      <c r="E170" s="448"/>
    </row>
    <row r="171" spans="1:5" ht="14.1" customHeight="1">
      <c r="A171" s="444"/>
      <c r="B171" s="445"/>
      <c r="C171" s="444"/>
      <c r="D171" s="446"/>
      <c r="E171" s="448"/>
    </row>
    <row r="172" spans="1:5" ht="14.1" customHeight="1">
      <c r="A172" s="444"/>
      <c r="B172" s="445"/>
      <c r="C172" s="444"/>
      <c r="D172" s="446"/>
      <c r="E172" s="448"/>
    </row>
    <row r="173" spans="1:5" ht="14.1" customHeight="1">
      <c r="A173" s="444"/>
      <c r="B173" s="445"/>
      <c r="C173" s="444"/>
      <c r="D173" s="446"/>
      <c r="E173" s="448"/>
    </row>
    <row r="174" spans="1:5" ht="14.1" customHeight="1">
      <c r="A174" s="444"/>
      <c r="B174" s="445"/>
      <c r="C174" s="444"/>
      <c r="D174" s="446"/>
      <c r="E174" s="448"/>
    </row>
    <row r="175" spans="1:5" ht="14.1" customHeight="1">
      <c r="A175" s="444"/>
      <c r="B175" s="445"/>
      <c r="C175" s="444"/>
      <c r="D175" s="446"/>
      <c r="E175" s="448"/>
    </row>
    <row r="176" spans="1:5" ht="14.1" customHeight="1">
      <c r="A176" s="444"/>
      <c r="B176" s="445"/>
      <c r="C176" s="444"/>
      <c r="D176" s="446"/>
      <c r="E176" s="448"/>
    </row>
    <row r="177" spans="1:5" ht="14.1" customHeight="1">
      <c r="A177" s="444"/>
      <c r="B177" s="445"/>
      <c r="C177" s="444"/>
      <c r="D177" s="446"/>
      <c r="E177" s="448"/>
    </row>
    <row r="178" spans="1:5" ht="14.1" customHeight="1">
      <c r="A178" s="444"/>
      <c r="B178" s="445"/>
      <c r="C178" s="444"/>
      <c r="D178" s="446"/>
      <c r="E178" s="448"/>
    </row>
    <row r="179" spans="1:5" ht="14.1" customHeight="1">
      <c r="A179" s="449"/>
      <c r="B179" s="450"/>
      <c r="C179" s="451"/>
      <c r="D179" s="452"/>
      <c r="E179" s="451"/>
    </row>
    <row r="180" spans="1:5" ht="14.1" customHeight="1">
      <c r="A180" s="449"/>
      <c r="B180" s="453"/>
      <c r="C180" s="454"/>
      <c r="D180" s="455"/>
      <c r="E180" s="454"/>
    </row>
    <row r="181" spans="1:5" ht="14.1" customHeight="1">
      <c r="A181" s="449"/>
      <c r="B181" s="453"/>
      <c r="C181" s="454"/>
      <c r="D181" s="455"/>
      <c r="E181" s="454"/>
    </row>
    <row r="182" spans="1:5" ht="14.1" customHeight="1">
      <c r="A182" s="449"/>
      <c r="B182" s="453"/>
      <c r="C182" s="454"/>
      <c r="D182" s="455"/>
      <c r="E182" s="454"/>
    </row>
    <row r="183" spans="1:5" ht="14.1" customHeight="1">
      <c r="A183" s="449"/>
      <c r="B183" s="453"/>
      <c r="C183" s="454"/>
      <c r="D183" s="455"/>
      <c r="E183" s="454"/>
    </row>
    <row r="184" spans="1:5" ht="14.1" customHeight="1">
      <c r="A184" s="449"/>
      <c r="B184" s="453"/>
      <c r="C184" s="454"/>
      <c r="D184" s="455"/>
      <c r="E184" s="454"/>
    </row>
    <row r="185" spans="1:5" ht="14.1" customHeight="1">
      <c r="A185" s="449"/>
      <c r="B185" s="453"/>
      <c r="C185" s="454"/>
      <c r="D185" s="455"/>
      <c r="E185" s="454"/>
    </row>
    <row r="186" spans="1:5" ht="14.1" customHeight="1">
      <c r="A186" s="449"/>
      <c r="B186" s="453"/>
      <c r="C186" s="454"/>
      <c r="D186" s="455"/>
      <c r="E186" s="454"/>
    </row>
    <row r="187" spans="1:5" ht="14.1" customHeight="1">
      <c r="A187" s="449"/>
      <c r="B187" s="453"/>
      <c r="C187" s="454"/>
      <c r="D187" s="455"/>
      <c r="E187" s="454"/>
    </row>
    <row r="188" spans="1:5" ht="14.1" customHeight="1">
      <c r="A188" s="449"/>
      <c r="B188" s="453"/>
      <c r="C188" s="454"/>
      <c r="D188" s="455"/>
      <c r="E188" s="454"/>
    </row>
    <row r="189" spans="1:5" ht="14.1" customHeight="1">
      <c r="A189" s="449"/>
      <c r="B189" s="453"/>
      <c r="C189" s="454"/>
      <c r="D189" s="455"/>
      <c r="E189" s="454"/>
    </row>
    <row r="190" spans="1:5" ht="14.1" customHeight="1">
      <c r="A190" s="449"/>
      <c r="B190" s="453"/>
      <c r="C190" s="454"/>
      <c r="D190" s="455"/>
      <c r="E190" s="454"/>
    </row>
    <row r="191" spans="1:5" ht="14.1" customHeight="1">
      <c r="A191" s="449"/>
      <c r="B191" s="453"/>
      <c r="C191" s="454"/>
      <c r="D191" s="455"/>
      <c r="E191" s="454"/>
    </row>
    <row r="192" spans="1:5" ht="14.1" customHeight="1">
      <c r="A192" s="449"/>
      <c r="B192" s="453"/>
      <c r="C192" s="454"/>
      <c r="D192" s="455"/>
      <c r="E192" s="454"/>
    </row>
    <row r="193" spans="1:5" ht="14.1" customHeight="1">
      <c r="A193" s="449"/>
      <c r="B193" s="453"/>
      <c r="C193" s="454"/>
      <c r="D193" s="455"/>
      <c r="E193" s="454"/>
    </row>
    <row r="194" spans="1:5" ht="14.1" customHeight="1">
      <c r="A194" s="449"/>
      <c r="B194" s="453"/>
      <c r="C194" s="454"/>
      <c r="D194" s="455"/>
      <c r="E194" s="454"/>
    </row>
    <row r="195" spans="1:5" ht="14.1" customHeight="1">
      <c r="A195" s="449"/>
      <c r="B195" s="453"/>
      <c r="C195" s="454"/>
      <c r="D195" s="455"/>
      <c r="E195" s="454"/>
    </row>
    <row r="196" spans="1:5" ht="14.1" customHeight="1">
      <c r="A196" s="449"/>
      <c r="B196" s="453"/>
      <c r="C196" s="454"/>
      <c r="D196" s="455"/>
      <c r="E196" s="454"/>
    </row>
    <row r="197" spans="1:5" ht="14.1" customHeight="1">
      <c r="A197" s="449"/>
      <c r="B197" s="453"/>
      <c r="C197" s="454"/>
      <c r="D197" s="455"/>
      <c r="E197" s="454"/>
    </row>
    <row r="198" spans="1:5" ht="14.1" customHeight="1">
      <c r="A198" s="449"/>
      <c r="B198" s="453"/>
      <c r="C198" s="454"/>
      <c r="D198" s="455"/>
      <c r="E198" s="454"/>
    </row>
    <row r="199" spans="1:5" ht="14.1" customHeight="1">
      <c r="A199" s="449"/>
      <c r="B199" s="453"/>
      <c r="C199" s="454"/>
      <c r="D199" s="455"/>
      <c r="E199" s="454"/>
    </row>
    <row r="200" spans="1:5" ht="14.1" customHeight="1">
      <c r="A200" s="449"/>
      <c r="B200" s="453"/>
      <c r="C200" s="454"/>
      <c r="D200" s="455"/>
      <c r="E200" s="454"/>
    </row>
    <row r="201" spans="1:5" ht="14.1" customHeight="1">
      <c r="A201" s="449"/>
      <c r="B201" s="453"/>
      <c r="C201" s="454"/>
      <c r="D201" s="455"/>
      <c r="E201" s="454"/>
    </row>
    <row r="202" spans="1:5" ht="14.1" customHeight="1">
      <c r="A202" s="449"/>
      <c r="B202" s="453"/>
      <c r="C202" s="454"/>
      <c r="D202" s="455"/>
      <c r="E202" s="454"/>
    </row>
    <row r="203" spans="1:5" ht="14.1" customHeight="1">
      <c r="A203" s="449"/>
      <c r="B203" s="453"/>
      <c r="C203" s="454"/>
      <c r="D203" s="455"/>
      <c r="E203" s="454"/>
    </row>
    <row r="204" spans="1:5" ht="14.1" customHeight="1">
      <c r="A204" s="449"/>
      <c r="B204" s="453"/>
      <c r="C204" s="454"/>
      <c r="D204" s="455"/>
      <c r="E204" s="454"/>
    </row>
    <row r="205" spans="1:5" ht="14.1" customHeight="1">
      <c r="A205" s="449"/>
      <c r="B205" s="453"/>
      <c r="C205" s="454"/>
      <c r="D205" s="455"/>
      <c r="E205" s="454"/>
    </row>
    <row r="206" spans="1:5" ht="14.1" customHeight="1">
      <c r="A206" s="449"/>
      <c r="B206" s="453"/>
      <c r="C206" s="454"/>
      <c r="D206" s="455"/>
      <c r="E206" s="454"/>
    </row>
    <row r="207" spans="1:5" ht="14.1" customHeight="1">
      <c r="A207" s="449"/>
      <c r="B207" s="453"/>
      <c r="C207" s="454"/>
      <c r="D207" s="455"/>
      <c r="E207" s="454"/>
    </row>
    <row r="208" spans="1:5" ht="14.1" customHeight="1">
      <c r="A208" s="449"/>
      <c r="B208" s="453"/>
      <c r="C208" s="454"/>
      <c r="D208" s="455"/>
      <c r="E208" s="454"/>
    </row>
    <row r="209" spans="1:5" ht="14.1" customHeight="1">
      <c r="A209" s="449"/>
      <c r="B209" s="453"/>
      <c r="C209" s="454"/>
      <c r="D209" s="455"/>
      <c r="E209" s="454"/>
    </row>
    <row r="210" spans="1:5" ht="14.1" customHeight="1">
      <c r="A210" s="449"/>
      <c r="B210" s="453"/>
      <c r="C210" s="454"/>
      <c r="D210" s="455"/>
      <c r="E210" s="454"/>
    </row>
    <row r="211" spans="1:5" ht="14.1" customHeight="1">
      <c r="A211" s="449"/>
      <c r="B211" s="453"/>
      <c r="C211" s="454"/>
      <c r="D211" s="455"/>
      <c r="E211" s="454"/>
    </row>
    <row r="212" spans="1:5" ht="14.1" customHeight="1">
      <c r="A212" s="449"/>
      <c r="B212" s="453"/>
      <c r="C212" s="454"/>
      <c r="D212" s="455"/>
      <c r="E212" s="454"/>
    </row>
    <row r="213" spans="1:5" ht="14.1" customHeight="1">
      <c r="A213" s="449"/>
      <c r="B213" s="453"/>
      <c r="C213" s="454"/>
      <c r="D213" s="455"/>
      <c r="E213" s="454"/>
    </row>
    <row r="214" spans="1:5" ht="14.1" customHeight="1">
      <c r="A214" s="449"/>
      <c r="B214" s="453"/>
      <c r="C214" s="454"/>
      <c r="D214" s="455"/>
      <c r="E214" s="454"/>
    </row>
    <row r="215" spans="1:5" ht="14.1" customHeight="1">
      <c r="A215" s="449"/>
      <c r="B215" s="453"/>
      <c r="C215" s="454"/>
      <c r="D215" s="455"/>
      <c r="E215" s="454"/>
    </row>
    <row r="216" spans="1:5" ht="14.1" customHeight="1">
      <c r="A216" s="449"/>
      <c r="B216" s="453"/>
      <c r="C216" s="454"/>
      <c r="D216" s="455"/>
      <c r="E216" s="454"/>
    </row>
    <row r="217" spans="1:5" ht="14.1" customHeight="1">
      <c r="A217" s="449"/>
      <c r="B217" s="453"/>
      <c r="C217" s="454"/>
      <c r="D217" s="455"/>
      <c r="E217" s="454"/>
    </row>
    <row r="218" spans="1:5" ht="14.1" customHeight="1">
      <c r="A218" s="449"/>
      <c r="B218" s="453"/>
      <c r="C218" s="454"/>
      <c r="D218" s="455"/>
      <c r="E218" s="454"/>
    </row>
    <row r="219" spans="1:5" ht="14.1" customHeight="1">
      <c r="A219" s="449"/>
      <c r="B219" s="453"/>
      <c r="C219" s="454"/>
      <c r="D219" s="455"/>
      <c r="E219" s="454"/>
    </row>
    <row r="220" spans="1:5" ht="14.1" customHeight="1">
      <c r="A220" s="449"/>
      <c r="B220" s="453"/>
      <c r="C220" s="454"/>
      <c r="D220" s="455"/>
      <c r="E220" s="454"/>
    </row>
    <row r="221" spans="1:5" ht="14.1" customHeight="1">
      <c r="A221" s="449"/>
      <c r="B221" s="453"/>
      <c r="C221" s="454"/>
      <c r="D221" s="455"/>
      <c r="E221" s="454"/>
    </row>
    <row r="222" spans="1:5" ht="14.1" customHeight="1">
      <c r="A222" s="449"/>
      <c r="B222" s="453"/>
      <c r="C222" s="454"/>
      <c r="D222" s="455"/>
      <c r="E222" s="454"/>
    </row>
    <row r="223" spans="1:5" ht="14.1" customHeight="1">
      <c r="A223" s="449"/>
      <c r="B223" s="453"/>
      <c r="C223" s="454"/>
      <c r="D223" s="455"/>
      <c r="E223" s="454"/>
    </row>
    <row r="224" spans="1:5" ht="14.1" customHeight="1">
      <c r="A224" s="449"/>
      <c r="B224" s="453"/>
      <c r="C224" s="454"/>
      <c r="D224" s="455"/>
      <c r="E224" s="454"/>
    </row>
    <row r="225" spans="1:5" ht="14.1" customHeight="1">
      <c r="A225" s="449"/>
      <c r="B225" s="453"/>
      <c r="C225" s="454"/>
      <c r="D225" s="455"/>
      <c r="E225" s="454"/>
    </row>
    <row r="226" spans="1:5" ht="14.1" customHeight="1">
      <c r="A226" s="449"/>
      <c r="B226" s="453"/>
      <c r="C226" s="454"/>
      <c r="D226" s="455"/>
      <c r="E226" s="454"/>
    </row>
    <row r="227" spans="1:5" ht="14.1" customHeight="1">
      <c r="A227" s="449"/>
      <c r="B227" s="453"/>
      <c r="C227" s="454"/>
      <c r="D227" s="455"/>
      <c r="E227" s="454"/>
    </row>
    <row r="228" spans="1:5" ht="14.1" customHeight="1">
      <c r="A228" s="449"/>
      <c r="B228" s="453"/>
      <c r="C228" s="454"/>
      <c r="D228" s="455"/>
      <c r="E228" s="454"/>
    </row>
    <row r="229" spans="1:5" ht="14.1" customHeight="1">
      <c r="A229" s="449"/>
      <c r="B229" s="453"/>
      <c r="C229" s="454"/>
      <c r="D229" s="455"/>
      <c r="E229" s="454"/>
    </row>
    <row r="230" spans="1:5" ht="14.1" customHeight="1">
      <c r="A230" s="449"/>
      <c r="B230" s="453"/>
      <c r="C230" s="454"/>
      <c r="D230" s="455"/>
      <c r="E230" s="454"/>
    </row>
    <row r="231" spans="1:5" ht="14.1" customHeight="1">
      <c r="A231" s="449"/>
      <c r="B231" s="453"/>
      <c r="C231" s="454"/>
      <c r="D231" s="455"/>
      <c r="E231" s="454"/>
    </row>
    <row r="232" spans="1:5" ht="14.1" customHeight="1">
      <c r="A232" s="449"/>
      <c r="B232" s="453"/>
      <c r="C232" s="454"/>
      <c r="D232" s="455"/>
      <c r="E232" s="454"/>
    </row>
    <row r="233" spans="1:5" ht="14.1" customHeight="1">
      <c r="A233" s="449"/>
      <c r="B233" s="453"/>
      <c r="C233" s="454"/>
      <c r="D233" s="455"/>
      <c r="E233" s="454"/>
    </row>
    <row r="234" spans="1:5" ht="14.1" customHeight="1">
      <c r="A234" s="449"/>
      <c r="B234" s="453"/>
      <c r="C234" s="454"/>
      <c r="D234" s="455"/>
      <c r="E234" s="454"/>
    </row>
    <row r="235" spans="1:5" ht="14.1" customHeight="1">
      <c r="A235" s="449"/>
      <c r="B235" s="453"/>
      <c r="C235" s="454"/>
      <c r="D235" s="455"/>
      <c r="E235" s="454"/>
    </row>
    <row r="236" spans="1:5" ht="14.1" customHeight="1">
      <c r="A236" s="449"/>
      <c r="B236" s="453"/>
      <c r="C236" s="454"/>
      <c r="D236" s="455"/>
      <c r="E236" s="454"/>
    </row>
    <row r="237" spans="1:5" ht="14.1" customHeight="1">
      <c r="A237" s="449"/>
      <c r="B237" s="453"/>
      <c r="C237" s="454"/>
      <c r="D237" s="455"/>
      <c r="E237" s="454"/>
    </row>
    <row r="238" spans="1:5" ht="14.1" customHeight="1">
      <c r="A238" s="449"/>
      <c r="B238" s="453"/>
      <c r="C238" s="454"/>
      <c r="D238" s="455"/>
      <c r="E238" s="454"/>
    </row>
    <row r="239" spans="1:5" ht="14.1" customHeight="1">
      <c r="A239" s="449"/>
      <c r="B239" s="453"/>
      <c r="C239" s="454"/>
      <c r="D239" s="455"/>
      <c r="E239" s="454"/>
    </row>
    <row r="240" spans="1:5" ht="14.1" customHeight="1">
      <c r="A240" s="449"/>
      <c r="B240" s="453"/>
      <c r="C240" s="454"/>
      <c r="D240" s="455"/>
      <c r="E240" s="454"/>
    </row>
    <row r="241" spans="1:5" ht="14.1" customHeight="1">
      <c r="A241" s="449"/>
      <c r="B241" s="453"/>
      <c r="C241" s="454"/>
      <c r="D241" s="455"/>
      <c r="E241" s="454"/>
    </row>
    <row r="242" spans="1:5" ht="14.1" customHeight="1">
      <c r="A242" s="449"/>
      <c r="B242" s="453"/>
      <c r="C242" s="454"/>
      <c r="D242" s="455"/>
      <c r="E242" s="454"/>
    </row>
  </sheetData>
  <mergeCells count="22">
    <mergeCell ref="A81:B81"/>
    <mergeCell ref="A162:B162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workbookViewId="0">
      <pane xSplit="9" ySplit="10" topLeftCell="J11" activePane="bottomRight" state="frozen"/>
      <selection activeCell="G12" sqref="G12"/>
      <selection pane="topRight"/>
      <selection pane="bottomLeft"/>
      <selection pane="bottomRight" activeCell="J11" sqref="J11"/>
    </sheetView>
  </sheetViews>
  <sheetFormatPr defaultRowHeight="10.5"/>
  <cols>
    <col min="1" max="1" width="11.83203125" bestFit="1" customWidth="1"/>
    <col min="2" max="2" width="37.33203125" bestFit="1" customWidth="1"/>
  </cols>
  <sheetData>
    <row r="1" spans="1:21" ht="15.75">
      <c r="A1" s="720" t="s">
        <v>476</v>
      </c>
      <c r="B1" s="722" t="s">
        <v>477</v>
      </c>
      <c r="C1" s="724" t="s">
        <v>478</v>
      </c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6"/>
    </row>
    <row r="2" spans="1:21" ht="15.75">
      <c r="A2" s="720"/>
      <c r="B2" s="722"/>
      <c r="C2" s="727" t="s">
        <v>479</v>
      </c>
      <c r="D2" s="728"/>
      <c r="E2" s="728"/>
      <c r="F2" s="728"/>
      <c r="G2" s="728"/>
      <c r="H2" s="728"/>
      <c r="I2" s="728"/>
      <c r="J2" s="728"/>
      <c r="K2" s="729"/>
      <c r="L2" s="727" t="s">
        <v>480</v>
      </c>
      <c r="M2" s="728"/>
      <c r="N2" s="728"/>
      <c r="O2" s="728"/>
      <c r="P2" s="728"/>
      <c r="Q2" s="728"/>
      <c r="R2" s="728"/>
      <c r="S2" s="728"/>
      <c r="T2" s="728"/>
      <c r="U2" s="730"/>
    </row>
    <row r="3" spans="1:21" ht="56.25" customHeight="1">
      <c r="A3" s="721"/>
      <c r="B3" s="723"/>
      <c r="C3" s="456" t="s">
        <v>438</v>
      </c>
      <c r="D3" s="457" t="s">
        <v>440</v>
      </c>
      <c r="E3" s="457" t="s">
        <v>481</v>
      </c>
      <c r="F3" s="457" t="s">
        <v>444</v>
      </c>
      <c r="G3" s="457" t="s">
        <v>446</v>
      </c>
      <c r="H3" s="457" t="s">
        <v>482</v>
      </c>
      <c r="I3" s="457" t="s">
        <v>450</v>
      </c>
      <c r="J3" s="457" t="s">
        <v>452</v>
      </c>
      <c r="K3" s="458" t="s">
        <v>454</v>
      </c>
      <c r="L3" s="459" t="s">
        <v>456</v>
      </c>
      <c r="M3" s="460" t="s">
        <v>458</v>
      </c>
      <c r="N3" s="460" t="s">
        <v>460</v>
      </c>
      <c r="O3" s="460" t="s">
        <v>462</v>
      </c>
      <c r="P3" s="460" t="s">
        <v>464</v>
      </c>
      <c r="Q3" s="460" t="s">
        <v>466</v>
      </c>
      <c r="R3" s="460" t="s">
        <v>468</v>
      </c>
      <c r="S3" s="460" t="s">
        <v>470</v>
      </c>
      <c r="T3" s="460" t="s">
        <v>472</v>
      </c>
      <c r="U3" s="461" t="s">
        <v>474</v>
      </c>
    </row>
    <row r="4" spans="1:21" s="462" customFormat="1" ht="25.5">
      <c r="A4" s="463" t="s">
        <v>257</v>
      </c>
      <c r="B4" s="464" t="s">
        <v>258</v>
      </c>
      <c r="C4" s="465"/>
      <c r="D4" s="466"/>
      <c r="E4" s="466"/>
      <c r="F4" s="466"/>
      <c r="G4" s="466"/>
      <c r="H4" s="466"/>
      <c r="I4" s="466"/>
      <c r="J4" s="466"/>
      <c r="K4" s="467"/>
      <c r="L4" s="468"/>
      <c r="M4" s="466"/>
      <c r="N4" s="466"/>
      <c r="O4" s="466"/>
      <c r="P4" s="466"/>
      <c r="Q4" s="466"/>
      <c r="R4" s="466"/>
      <c r="S4" s="466"/>
      <c r="T4" s="466"/>
      <c r="U4" s="467"/>
    </row>
    <row r="5" spans="1:21" s="462" customFormat="1" ht="12.75">
      <c r="A5" s="469" t="s">
        <v>259</v>
      </c>
      <c r="B5" s="470" t="s">
        <v>260</v>
      </c>
      <c r="C5" s="471" t="s">
        <v>483</v>
      </c>
      <c r="D5" s="472"/>
      <c r="E5" s="473" t="s">
        <v>483</v>
      </c>
      <c r="F5" s="473" t="s">
        <v>483</v>
      </c>
      <c r="G5" s="473" t="s">
        <v>483</v>
      </c>
      <c r="H5" s="473" t="s">
        <v>483</v>
      </c>
      <c r="I5" s="473" t="s">
        <v>483</v>
      </c>
      <c r="J5" s="473" t="s">
        <v>483</v>
      </c>
      <c r="K5" s="474"/>
      <c r="L5" s="475"/>
      <c r="M5" s="472"/>
      <c r="N5" s="472"/>
      <c r="O5" s="473" t="s">
        <v>483</v>
      </c>
      <c r="P5" s="473" t="s">
        <v>483</v>
      </c>
      <c r="Q5" s="472"/>
      <c r="R5" s="473" t="s">
        <v>483</v>
      </c>
      <c r="S5" s="472"/>
      <c r="T5" s="472"/>
      <c r="U5" s="474"/>
    </row>
    <row r="6" spans="1:21" s="462" customFormat="1" ht="12.75">
      <c r="A6" s="476" t="s">
        <v>261</v>
      </c>
      <c r="B6" s="477" t="s">
        <v>230</v>
      </c>
      <c r="C6" s="478" t="s">
        <v>483</v>
      </c>
      <c r="D6" s="479"/>
      <c r="E6" s="480" t="s">
        <v>483</v>
      </c>
      <c r="F6" s="480" t="s">
        <v>483</v>
      </c>
      <c r="G6" s="480" t="s">
        <v>483</v>
      </c>
      <c r="H6" s="480" t="s">
        <v>483</v>
      </c>
      <c r="I6" s="480" t="s">
        <v>483</v>
      </c>
      <c r="J6" s="480" t="s">
        <v>483</v>
      </c>
      <c r="K6" s="481" t="s">
        <v>483</v>
      </c>
      <c r="L6" s="482"/>
      <c r="M6" s="479"/>
      <c r="N6" s="479"/>
      <c r="O6" s="480" t="s">
        <v>483</v>
      </c>
      <c r="P6" s="480" t="s">
        <v>483</v>
      </c>
      <c r="Q6" s="479"/>
      <c r="R6" s="480" t="s">
        <v>483</v>
      </c>
      <c r="S6" s="479"/>
      <c r="T6" s="479"/>
      <c r="U6" s="483"/>
    </row>
    <row r="7" spans="1:21" s="462" customFormat="1" ht="12.75">
      <c r="A7" s="476" t="s">
        <v>262</v>
      </c>
      <c r="B7" s="477" t="s">
        <v>226</v>
      </c>
      <c r="C7" s="484"/>
      <c r="D7" s="479"/>
      <c r="E7" s="479"/>
      <c r="F7" s="480" t="s">
        <v>483</v>
      </c>
      <c r="G7" s="480" t="s">
        <v>483</v>
      </c>
      <c r="H7" s="480" t="s">
        <v>483</v>
      </c>
      <c r="I7" s="479"/>
      <c r="J7" s="480" t="s">
        <v>483</v>
      </c>
      <c r="K7" s="481" t="s">
        <v>483</v>
      </c>
      <c r="L7" s="482"/>
      <c r="M7" s="479"/>
      <c r="N7" s="479"/>
      <c r="O7" s="480" t="s">
        <v>483</v>
      </c>
      <c r="P7" s="480" t="s">
        <v>483</v>
      </c>
      <c r="Q7" s="479"/>
      <c r="R7" s="480" t="s">
        <v>483</v>
      </c>
      <c r="S7" s="479"/>
      <c r="T7" s="479"/>
      <c r="U7" s="483"/>
    </row>
    <row r="8" spans="1:21" s="462" customFormat="1" ht="12.75">
      <c r="A8" s="485" t="s">
        <v>264</v>
      </c>
      <c r="B8" s="486" t="s">
        <v>232</v>
      </c>
      <c r="C8" s="487"/>
      <c r="D8" s="488" t="s">
        <v>483</v>
      </c>
      <c r="E8" s="488" t="s">
        <v>483</v>
      </c>
      <c r="F8" s="488" t="s">
        <v>483</v>
      </c>
      <c r="G8" s="489"/>
      <c r="H8" s="488" t="s">
        <v>483</v>
      </c>
      <c r="I8" s="489"/>
      <c r="J8" s="488" t="s">
        <v>483</v>
      </c>
      <c r="K8" s="490"/>
      <c r="L8" s="491"/>
      <c r="M8" s="489"/>
      <c r="N8" s="489"/>
      <c r="O8" s="488" t="s">
        <v>483</v>
      </c>
      <c r="P8" s="488" t="s">
        <v>483</v>
      </c>
      <c r="Q8" s="489"/>
      <c r="R8" s="488" t="s">
        <v>483</v>
      </c>
      <c r="S8" s="489"/>
      <c r="T8" s="489"/>
      <c r="U8" s="490"/>
    </row>
    <row r="9" spans="1:21" s="462" customFormat="1" ht="25.5">
      <c r="A9" s="492" t="s">
        <v>271</v>
      </c>
      <c r="B9" s="493" t="s">
        <v>272</v>
      </c>
      <c r="C9" s="494"/>
      <c r="D9" s="495"/>
      <c r="E9" s="495"/>
      <c r="F9" s="495"/>
      <c r="G9" s="495"/>
      <c r="H9" s="495"/>
      <c r="I9" s="495"/>
      <c r="J9" s="495"/>
      <c r="K9" s="496"/>
      <c r="L9" s="497"/>
      <c r="M9" s="495"/>
      <c r="N9" s="495"/>
      <c r="O9" s="495"/>
      <c r="P9" s="495"/>
      <c r="Q9" s="495"/>
      <c r="R9" s="495"/>
      <c r="S9" s="495"/>
      <c r="T9" s="495"/>
      <c r="U9" s="496"/>
    </row>
    <row r="10" spans="1:21" s="462" customFormat="1" ht="12.75">
      <c r="A10" s="498" t="s">
        <v>273</v>
      </c>
      <c r="B10" s="470" t="s">
        <v>228</v>
      </c>
      <c r="C10" s="499"/>
      <c r="D10" s="472"/>
      <c r="E10" s="472"/>
      <c r="F10" s="473" t="s">
        <v>483</v>
      </c>
      <c r="G10" s="473" t="s">
        <v>483</v>
      </c>
      <c r="H10" s="472"/>
      <c r="I10" s="472"/>
      <c r="J10" s="473" t="s">
        <v>483</v>
      </c>
      <c r="K10" s="474"/>
      <c r="L10" s="475"/>
      <c r="M10" s="472"/>
      <c r="N10" s="472"/>
      <c r="O10" s="473" t="s">
        <v>483</v>
      </c>
      <c r="P10" s="473" t="s">
        <v>483</v>
      </c>
      <c r="Q10" s="472"/>
      <c r="R10" s="472"/>
      <c r="S10" s="472"/>
      <c r="T10" s="472"/>
      <c r="U10" s="500" t="s">
        <v>483</v>
      </c>
    </row>
    <row r="11" spans="1:21" s="462" customFormat="1" ht="12.75">
      <c r="A11" s="485" t="s">
        <v>274</v>
      </c>
      <c r="B11" s="486" t="s">
        <v>275</v>
      </c>
      <c r="C11" s="487"/>
      <c r="D11" s="489"/>
      <c r="E11" s="489"/>
      <c r="F11" s="488" t="s">
        <v>483</v>
      </c>
      <c r="G11" s="488" t="s">
        <v>483</v>
      </c>
      <c r="H11" s="489"/>
      <c r="I11" s="489"/>
      <c r="J11" s="488" t="s">
        <v>483</v>
      </c>
      <c r="K11" s="490"/>
      <c r="L11" s="491"/>
      <c r="M11" s="489"/>
      <c r="N11" s="489"/>
      <c r="O11" s="488" t="s">
        <v>483</v>
      </c>
      <c r="P11" s="488" t="s">
        <v>483</v>
      </c>
      <c r="Q11" s="489"/>
      <c r="R11" s="489"/>
      <c r="S11" s="489"/>
      <c r="T11" s="489"/>
      <c r="U11" s="501" t="s">
        <v>483</v>
      </c>
    </row>
    <row r="12" spans="1:21" s="462" customFormat="1" ht="12.75">
      <c r="A12" s="502" t="s">
        <v>276</v>
      </c>
      <c r="B12" s="503" t="s">
        <v>277</v>
      </c>
      <c r="C12" s="504"/>
      <c r="D12" s="505"/>
      <c r="E12" s="505"/>
      <c r="F12" s="505"/>
      <c r="G12" s="505"/>
      <c r="H12" s="505"/>
      <c r="I12" s="505"/>
      <c r="J12" s="505"/>
      <c r="K12" s="506"/>
      <c r="L12" s="507"/>
      <c r="M12" s="505"/>
      <c r="N12" s="505"/>
      <c r="O12" s="505"/>
      <c r="P12" s="505"/>
      <c r="Q12" s="505"/>
      <c r="R12" s="505"/>
      <c r="S12" s="505"/>
      <c r="T12" s="505"/>
      <c r="U12" s="506"/>
    </row>
    <row r="13" spans="1:21" s="462" customFormat="1" ht="25.5">
      <c r="A13" s="508" t="s">
        <v>278</v>
      </c>
      <c r="B13" s="509" t="s">
        <v>279</v>
      </c>
      <c r="C13" s="510"/>
      <c r="D13" s="511"/>
      <c r="E13" s="511"/>
      <c r="F13" s="511"/>
      <c r="G13" s="511"/>
      <c r="H13" s="511"/>
      <c r="I13" s="511"/>
      <c r="J13" s="511"/>
      <c r="K13" s="512"/>
      <c r="L13" s="513"/>
      <c r="M13" s="511"/>
      <c r="N13" s="511"/>
      <c r="O13" s="511"/>
      <c r="P13" s="511"/>
      <c r="Q13" s="511"/>
      <c r="R13" s="511"/>
      <c r="S13" s="511"/>
      <c r="T13" s="511"/>
      <c r="U13" s="512"/>
    </row>
    <row r="14" spans="1:21" s="462" customFormat="1" ht="12.75">
      <c r="A14" s="498" t="s">
        <v>280</v>
      </c>
      <c r="B14" s="470" t="s">
        <v>281</v>
      </c>
      <c r="C14" s="471" t="s">
        <v>483</v>
      </c>
      <c r="D14" s="473" t="s">
        <v>483</v>
      </c>
      <c r="E14" s="473" t="s">
        <v>483</v>
      </c>
      <c r="F14" s="473" t="s">
        <v>483</v>
      </c>
      <c r="G14" s="473" t="s">
        <v>483</v>
      </c>
      <c r="H14" s="473" t="s">
        <v>483</v>
      </c>
      <c r="I14" s="473" t="s">
        <v>483</v>
      </c>
      <c r="J14" s="473" t="s">
        <v>483</v>
      </c>
      <c r="K14" s="500" t="s">
        <v>483</v>
      </c>
      <c r="L14" s="514" t="s">
        <v>483</v>
      </c>
      <c r="M14" s="473" t="s">
        <v>483</v>
      </c>
      <c r="N14" s="473" t="s">
        <v>483</v>
      </c>
      <c r="O14" s="473" t="s">
        <v>483</v>
      </c>
      <c r="P14" s="473" t="s">
        <v>483</v>
      </c>
      <c r="Q14" s="473" t="s">
        <v>483</v>
      </c>
      <c r="R14" s="473" t="s">
        <v>483</v>
      </c>
      <c r="S14" s="473" t="s">
        <v>483</v>
      </c>
      <c r="T14" s="473" t="s">
        <v>483</v>
      </c>
      <c r="U14" s="500" t="s">
        <v>483</v>
      </c>
    </row>
    <row r="15" spans="1:21" s="462" customFormat="1" ht="12.75">
      <c r="A15" s="476" t="s">
        <v>282</v>
      </c>
      <c r="B15" s="477" t="s">
        <v>283</v>
      </c>
      <c r="C15" s="478" t="s">
        <v>483</v>
      </c>
      <c r="D15" s="480" t="s">
        <v>483</v>
      </c>
      <c r="E15" s="480" t="s">
        <v>483</v>
      </c>
      <c r="F15" s="480" t="s">
        <v>483</v>
      </c>
      <c r="G15" s="480" t="s">
        <v>483</v>
      </c>
      <c r="H15" s="480" t="s">
        <v>483</v>
      </c>
      <c r="I15" s="480" t="s">
        <v>483</v>
      </c>
      <c r="J15" s="480" t="s">
        <v>483</v>
      </c>
      <c r="K15" s="481" t="s">
        <v>483</v>
      </c>
      <c r="L15" s="515" t="s">
        <v>483</v>
      </c>
      <c r="M15" s="480" t="s">
        <v>483</v>
      </c>
      <c r="N15" s="480" t="s">
        <v>483</v>
      </c>
      <c r="O15" s="480" t="s">
        <v>483</v>
      </c>
      <c r="P15" s="480" t="s">
        <v>483</v>
      </c>
      <c r="Q15" s="480" t="s">
        <v>483</v>
      </c>
      <c r="R15" s="480" t="s">
        <v>483</v>
      </c>
      <c r="S15" s="480" t="s">
        <v>483</v>
      </c>
      <c r="T15" s="480" t="s">
        <v>483</v>
      </c>
      <c r="U15" s="481" t="s">
        <v>483</v>
      </c>
    </row>
    <row r="16" spans="1:21" s="462" customFormat="1" ht="12.75">
      <c r="A16" s="476" t="s">
        <v>285</v>
      </c>
      <c r="B16" s="477" t="s">
        <v>286</v>
      </c>
      <c r="C16" s="478" t="s">
        <v>483</v>
      </c>
      <c r="D16" s="480" t="s">
        <v>483</v>
      </c>
      <c r="E16" s="480" t="s">
        <v>483</v>
      </c>
      <c r="F16" s="480" t="s">
        <v>483</v>
      </c>
      <c r="G16" s="480" t="s">
        <v>483</v>
      </c>
      <c r="H16" s="480" t="s">
        <v>483</v>
      </c>
      <c r="I16" s="480" t="s">
        <v>483</v>
      </c>
      <c r="J16" s="480" t="s">
        <v>483</v>
      </c>
      <c r="K16" s="481" t="s">
        <v>483</v>
      </c>
      <c r="L16" s="515" t="s">
        <v>483</v>
      </c>
      <c r="M16" s="480" t="s">
        <v>483</v>
      </c>
      <c r="N16" s="480" t="s">
        <v>483</v>
      </c>
      <c r="O16" s="480" t="s">
        <v>483</v>
      </c>
      <c r="P16" s="480" t="s">
        <v>483</v>
      </c>
      <c r="Q16" s="480" t="s">
        <v>483</v>
      </c>
      <c r="R16" s="480" t="s">
        <v>483</v>
      </c>
      <c r="S16" s="480" t="s">
        <v>483</v>
      </c>
      <c r="T16" s="480" t="s">
        <v>483</v>
      </c>
      <c r="U16" s="481" t="s">
        <v>483</v>
      </c>
    </row>
    <row r="17" spans="1:21" s="462" customFormat="1" ht="12.75">
      <c r="A17" s="476" t="s">
        <v>288</v>
      </c>
      <c r="B17" s="477" t="s">
        <v>289</v>
      </c>
      <c r="C17" s="478" t="s">
        <v>483</v>
      </c>
      <c r="D17" s="480" t="s">
        <v>483</v>
      </c>
      <c r="E17" s="480" t="s">
        <v>483</v>
      </c>
      <c r="F17" s="480" t="s">
        <v>483</v>
      </c>
      <c r="G17" s="480" t="s">
        <v>483</v>
      </c>
      <c r="H17" s="480" t="s">
        <v>483</v>
      </c>
      <c r="I17" s="480" t="s">
        <v>483</v>
      </c>
      <c r="J17" s="480" t="s">
        <v>483</v>
      </c>
      <c r="K17" s="481" t="s">
        <v>483</v>
      </c>
      <c r="L17" s="515" t="s">
        <v>483</v>
      </c>
      <c r="M17" s="480" t="s">
        <v>483</v>
      </c>
      <c r="N17" s="480" t="s">
        <v>483</v>
      </c>
      <c r="O17" s="480" t="s">
        <v>483</v>
      </c>
      <c r="P17" s="480" t="s">
        <v>483</v>
      </c>
      <c r="Q17" s="480" t="s">
        <v>483</v>
      </c>
      <c r="R17" s="480" t="s">
        <v>483</v>
      </c>
      <c r="S17" s="480" t="s">
        <v>483</v>
      </c>
      <c r="T17" s="480" t="s">
        <v>483</v>
      </c>
      <c r="U17" s="481" t="s">
        <v>483</v>
      </c>
    </row>
    <row r="18" spans="1:21" s="462" customFormat="1" ht="25.5">
      <c r="A18" s="476" t="s">
        <v>291</v>
      </c>
      <c r="B18" s="477" t="s">
        <v>292</v>
      </c>
      <c r="C18" s="478" t="s">
        <v>483</v>
      </c>
      <c r="D18" s="480" t="s">
        <v>483</v>
      </c>
      <c r="E18" s="480" t="s">
        <v>483</v>
      </c>
      <c r="F18" s="480" t="s">
        <v>483</v>
      </c>
      <c r="G18" s="480" t="s">
        <v>483</v>
      </c>
      <c r="H18" s="480" t="s">
        <v>483</v>
      </c>
      <c r="I18" s="480" t="s">
        <v>483</v>
      </c>
      <c r="J18" s="480" t="s">
        <v>483</v>
      </c>
      <c r="K18" s="481" t="s">
        <v>483</v>
      </c>
      <c r="L18" s="515" t="s">
        <v>483</v>
      </c>
      <c r="M18" s="480" t="s">
        <v>483</v>
      </c>
      <c r="N18" s="480" t="s">
        <v>483</v>
      </c>
      <c r="O18" s="480" t="s">
        <v>483</v>
      </c>
      <c r="P18" s="480" t="s">
        <v>483</v>
      </c>
      <c r="Q18" s="480" t="s">
        <v>483</v>
      </c>
      <c r="R18" s="480" t="s">
        <v>483</v>
      </c>
      <c r="S18" s="480" t="s">
        <v>483</v>
      </c>
      <c r="T18" s="480" t="s">
        <v>483</v>
      </c>
      <c r="U18" s="481" t="s">
        <v>483</v>
      </c>
    </row>
    <row r="19" spans="1:21" s="462" customFormat="1" ht="25.5">
      <c r="A19" s="476" t="s">
        <v>293</v>
      </c>
      <c r="B19" s="477" t="s">
        <v>294</v>
      </c>
      <c r="C19" s="478" t="s">
        <v>483</v>
      </c>
      <c r="D19" s="480" t="s">
        <v>483</v>
      </c>
      <c r="E19" s="480" t="s">
        <v>483</v>
      </c>
      <c r="F19" s="480" t="s">
        <v>483</v>
      </c>
      <c r="G19" s="480" t="s">
        <v>483</v>
      </c>
      <c r="H19" s="480" t="s">
        <v>483</v>
      </c>
      <c r="I19" s="480" t="s">
        <v>483</v>
      </c>
      <c r="J19" s="480" t="s">
        <v>483</v>
      </c>
      <c r="K19" s="481" t="s">
        <v>483</v>
      </c>
      <c r="L19" s="515" t="s">
        <v>483</v>
      </c>
      <c r="M19" s="480" t="s">
        <v>483</v>
      </c>
      <c r="N19" s="480" t="s">
        <v>483</v>
      </c>
      <c r="O19" s="480" t="s">
        <v>483</v>
      </c>
      <c r="P19" s="480" t="s">
        <v>483</v>
      </c>
      <c r="Q19" s="480" t="s">
        <v>483</v>
      </c>
      <c r="R19" s="480" t="s">
        <v>483</v>
      </c>
      <c r="S19" s="480" t="s">
        <v>483</v>
      </c>
      <c r="T19" s="480" t="s">
        <v>483</v>
      </c>
      <c r="U19" s="481" t="s">
        <v>483</v>
      </c>
    </row>
    <row r="20" spans="1:21" s="462" customFormat="1" ht="12.75">
      <c r="A20" s="476" t="s">
        <v>296</v>
      </c>
      <c r="B20" s="477" t="s">
        <v>297</v>
      </c>
      <c r="C20" s="478" t="s">
        <v>483</v>
      </c>
      <c r="D20" s="480" t="s">
        <v>483</v>
      </c>
      <c r="E20" s="480" t="s">
        <v>483</v>
      </c>
      <c r="F20" s="480" t="s">
        <v>483</v>
      </c>
      <c r="G20" s="480" t="s">
        <v>483</v>
      </c>
      <c r="H20" s="480" t="s">
        <v>483</v>
      </c>
      <c r="I20" s="480" t="s">
        <v>483</v>
      </c>
      <c r="J20" s="480" t="s">
        <v>483</v>
      </c>
      <c r="K20" s="516" t="s">
        <v>483</v>
      </c>
      <c r="L20" s="478" t="s">
        <v>483</v>
      </c>
      <c r="M20" s="480" t="s">
        <v>483</v>
      </c>
      <c r="N20" s="480" t="s">
        <v>483</v>
      </c>
      <c r="O20" s="480" t="s">
        <v>483</v>
      </c>
      <c r="P20" s="480" t="s">
        <v>483</v>
      </c>
      <c r="Q20" s="480" t="s">
        <v>483</v>
      </c>
      <c r="R20" s="480" t="s">
        <v>483</v>
      </c>
      <c r="S20" s="480" t="s">
        <v>483</v>
      </c>
      <c r="T20" s="480" t="s">
        <v>483</v>
      </c>
      <c r="U20" s="481" t="s">
        <v>483</v>
      </c>
    </row>
    <row r="21" spans="1:21" s="462" customFormat="1" ht="12.75">
      <c r="A21" s="476" t="s">
        <v>298</v>
      </c>
      <c r="B21" s="477" t="s">
        <v>299</v>
      </c>
      <c r="C21" s="478" t="s">
        <v>483</v>
      </c>
      <c r="D21" s="480" t="s">
        <v>483</v>
      </c>
      <c r="E21" s="480" t="s">
        <v>483</v>
      </c>
      <c r="F21" s="480" t="s">
        <v>483</v>
      </c>
      <c r="G21" s="480" t="s">
        <v>483</v>
      </c>
      <c r="H21" s="480" t="s">
        <v>483</v>
      </c>
      <c r="I21" s="480" t="s">
        <v>483</v>
      </c>
      <c r="J21" s="480" t="s">
        <v>483</v>
      </c>
      <c r="K21" s="481" t="s">
        <v>483</v>
      </c>
      <c r="L21" s="515" t="s">
        <v>483</v>
      </c>
      <c r="M21" s="480" t="s">
        <v>483</v>
      </c>
      <c r="N21" s="480" t="s">
        <v>483</v>
      </c>
      <c r="O21" s="480" t="s">
        <v>483</v>
      </c>
      <c r="P21" s="480" t="s">
        <v>483</v>
      </c>
      <c r="Q21" s="480" t="s">
        <v>483</v>
      </c>
      <c r="R21" s="480" t="s">
        <v>483</v>
      </c>
      <c r="S21" s="480" t="s">
        <v>483</v>
      </c>
      <c r="T21" s="480" t="s">
        <v>483</v>
      </c>
      <c r="U21" s="481" t="s">
        <v>483</v>
      </c>
    </row>
    <row r="22" spans="1:21" s="462" customFormat="1" ht="12.75">
      <c r="A22" s="476" t="s">
        <v>301</v>
      </c>
      <c r="B22" s="477" t="s">
        <v>302</v>
      </c>
      <c r="C22" s="478" t="s">
        <v>483</v>
      </c>
      <c r="D22" s="480" t="s">
        <v>483</v>
      </c>
      <c r="E22" s="480" t="s">
        <v>483</v>
      </c>
      <c r="F22" s="480" t="s">
        <v>483</v>
      </c>
      <c r="G22" s="480" t="s">
        <v>483</v>
      </c>
      <c r="H22" s="480" t="s">
        <v>483</v>
      </c>
      <c r="I22" s="480" t="s">
        <v>483</v>
      </c>
      <c r="J22" s="480" t="s">
        <v>483</v>
      </c>
      <c r="K22" s="481" t="s">
        <v>483</v>
      </c>
      <c r="L22" s="515" t="s">
        <v>483</v>
      </c>
      <c r="M22" s="480" t="s">
        <v>483</v>
      </c>
      <c r="N22" s="480" t="s">
        <v>483</v>
      </c>
      <c r="O22" s="480" t="s">
        <v>483</v>
      </c>
      <c r="P22" s="480" t="s">
        <v>483</v>
      </c>
      <c r="Q22" s="480" t="s">
        <v>483</v>
      </c>
      <c r="R22" s="480" t="s">
        <v>483</v>
      </c>
      <c r="S22" s="480" t="s">
        <v>483</v>
      </c>
      <c r="T22" s="480" t="s">
        <v>483</v>
      </c>
      <c r="U22" s="481" t="s">
        <v>483</v>
      </c>
    </row>
    <row r="23" spans="1:21" s="462" customFormat="1" ht="28.5" customHeight="1">
      <c r="A23" s="476" t="s">
        <v>303</v>
      </c>
      <c r="B23" s="477" t="s">
        <v>304</v>
      </c>
      <c r="C23" s="478" t="s">
        <v>483</v>
      </c>
      <c r="D23" s="480" t="s">
        <v>483</v>
      </c>
      <c r="E23" s="480" t="s">
        <v>483</v>
      </c>
      <c r="F23" s="480" t="s">
        <v>483</v>
      </c>
      <c r="G23" s="480" t="s">
        <v>483</v>
      </c>
      <c r="H23" s="480" t="s">
        <v>483</v>
      </c>
      <c r="I23" s="480" t="s">
        <v>483</v>
      </c>
      <c r="J23" s="480" t="s">
        <v>483</v>
      </c>
      <c r="K23" s="481" t="s">
        <v>483</v>
      </c>
      <c r="L23" s="515" t="s">
        <v>483</v>
      </c>
      <c r="M23" s="480" t="s">
        <v>483</v>
      </c>
      <c r="N23" s="480" t="s">
        <v>483</v>
      </c>
      <c r="O23" s="480" t="s">
        <v>483</v>
      </c>
      <c r="P23" s="480" t="s">
        <v>483</v>
      </c>
      <c r="Q23" s="480" t="s">
        <v>483</v>
      </c>
      <c r="R23" s="480" t="s">
        <v>483</v>
      </c>
      <c r="S23" s="480" t="s">
        <v>483</v>
      </c>
      <c r="T23" s="480" t="s">
        <v>483</v>
      </c>
      <c r="U23" s="481" t="s">
        <v>483</v>
      </c>
    </row>
    <row r="24" spans="1:21" s="462" customFormat="1" ht="30.75" customHeight="1">
      <c r="A24" s="476" t="s">
        <v>307</v>
      </c>
      <c r="B24" s="477" t="s">
        <v>308</v>
      </c>
      <c r="C24" s="478" t="s">
        <v>483</v>
      </c>
      <c r="D24" s="480" t="s">
        <v>483</v>
      </c>
      <c r="E24" s="480" t="s">
        <v>483</v>
      </c>
      <c r="F24" s="480" t="s">
        <v>483</v>
      </c>
      <c r="G24" s="480" t="s">
        <v>483</v>
      </c>
      <c r="H24" s="480" t="s">
        <v>483</v>
      </c>
      <c r="I24" s="480" t="s">
        <v>483</v>
      </c>
      <c r="J24" s="480" t="s">
        <v>483</v>
      </c>
      <c r="K24" s="481" t="s">
        <v>483</v>
      </c>
      <c r="L24" s="515" t="s">
        <v>483</v>
      </c>
      <c r="M24" s="480" t="s">
        <v>483</v>
      </c>
      <c r="N24" s="480" t="s">
        <v>483</v>
      </c>
      <c r="O24" s="480" t="s">
        <v>483</v>
      </c>
      <c r="P24" s="480" t="s">
        <v>483</v>
      </c>
      <c r="Q24" s="480" t="s">
        <v>483</v>
      </c>
      <c r="R24" s="480" t="s">
        <v>483</v>
      </c>
      <c r="S24" s="480" t="s">
        <v>483</v>
      </c>
      <c r="T24" s="480" t="s">
        <v>483</v>
      </c>
      <c r="U24" s="481" t="s">
        <v>483</v>
      </c>
    </row>
    <row r="25" spans="1:21" s="462" customFormat="1" ht="43.5" customHeight="1">
      <c r="A25" s="476" t="s">
        <v>310</v>
      </c>
      <c r="B25" s="477" t="s">
        <v>311</v>
      </c>
      <c r="C25" s="478" t="s">
        <v>483</v>
      </c>
      <c r="D25" s="480" t="s">
        <v>483</v>
      </c>
      <c r="E25" s="480" t="s">
        <v>483</v>
      </c>
      <c r="F25" s="480" t="s">
        <v>483</v>
      </c>
      <c r="G25" s="480" t="s">
        <v>483</v>
      </c>
      <c r="H25" s="480" t="s">
        <v>483</v>
      </c>
      <c r="I25" s="480" t="s">
        <v>483</v>
      </c>
      <c r="J25" s="480" t="s">
        <v>483</v>
      </c>
      <c r="K25" s="481" t="s">
        <v>483</v>
      </c>
      <c r="L25" s="515" t="s">
        <v>483</v>
      </c>
      <c r="M25" s="480" t="s">
        <v>483</v>
      </c>
      <c r="N25" s="480" t="s">
        <v>483</v>
      </c>
      <c r="O25" s="480" t="s">
        <v>483</v>
      </c>
      <c r="P25" s="480" t="s">
        <v>483</v>
      </c>
      <c r="Q25" s="480" t="s">
        <v>483</v>
      </c>
      <c r="R25" s="480" t="s">
        <v>483</v>
      </c>
      <c r="S25" s="480" t="s">
        <v>483</v>
      </c>
      <c r="T25" s="480" t="s">
        <v>483</v>
      </c>
      <c r="U25" s="481" t="s">
        <v>483</v>
      </c>
    </row>
    <row r="26" spans="1:21" s="462" customFormat="1" ht="12.75">
      <c r="A26" s="476" t="s">
        <v>312</v>
      </c>
      <c r="B26" s="477" t="s">
        <v>313</v>
      </c>
      <c r="C26" s="478" t="s">
        <v>483</v>
      </c>
      <c r="D26" s="480" t="s">
        <v>483</v>
      </c>
      <c r="E26" s="480" t="s">
        <v>483</v>
      </c>
      <c r="F26" s="480" t="s">
        <v>483</v>
      </c>
      <c r="G26" s="480" t="s">
        <v>483</v>
      </c>
      <c r="H26" s="480" t="s">
        <v>483</v>
      </c>
      <c r="I26" s="480" t="s">
        <v>483</v>
      </c>
      <c r="J26" s="480" t="s">
        <v>483</v>
      </c>
      <c r="K26" s="481" t="s">
        <v>483</v>
      </c>
      <c r="L26" s="515" t="s">
        <v>483</v>
      </c>
      <c r="M26" s="480" t="s">
        <v>483</v>
      </c>
      <c r="N26" s="480" t="s">
        <v>483</v>
      </c>
      <c r="O26" s="480" t="s">
        <v>483</v>
      </c>
      <c r="P26" s="480" t="s">
        <v>483</v>
      </c>
      <c r="Q26" s="480" t="s">
        <v>483</v>
      </c>
      <c r="R26" s="480" t="s">
        <v>483</v>
      </c>
      <c r="S26" s="480" t="s">
        <v>483</v>
      </c>
      <c r="T26" s="480" t="s">
        <v>483</v>
      </c>
      <c r="U26" s="481" t="s">
        <v>483</v>
      </c>
    </row>
    <row r="27" spans="1:21" s="462" customFormat="1" ht="20.25" customHeight="1">
      <c r="A27" s="485" t="s">
        <v>314</v>
      </c>
      <c r="B27" s="486" t="s">
        <v>315</v>
      </c>
      <c r="C27" s="517" t="s">
        <v>483</v>
      </c>
      <c r="D27" s="488" t="s">
        <v>483</v>
      </c>
      <c r="E27" s="488" t="s">
        <v>483</v>
      </c>
      <c r="F27" s="488" t="s">
        <v>483</v>
      </c>
      <c r="G27" s="488" t="s">
        <v>483</v>
      </c>
      <c r="H27" s="488" t="s">
        <v>483</v>
      </c>
      <c r="I27" s="488" t="s">
        <v>483</v>
      </c>
      <c r="J27" s="488" t="s">
        <v>483</v>
      </c>
      <c r="K27" s="501" t="s">
        <v>483</v>
      </c>
      <c r="L27" s="518" t="s">
        <v>483</v>
      </c>
      <c r="M27" s="488" t="s">
        <v>483</v>
      </c>
      <c r="N27" s="488" t="s">
        <v>483</v>
      </c>
      <c r="O27" s="488" t="s">
        <v>483</v>
      </c>
      <c r="P27" s="488" t="s">
        <v>483</v>
      </c>
      <c r="Q27" s="488" t="s">
        <v>483</v>
      </c>
      <c r="R27" s="488" t="s">
        <v>483</v>
      </c>
      <c r="S27" s="488" t="s">
        <v>483</v>
      </c>
      <c r="T27" s="488" t="s">
        <v>483</v>
      </c>
      <c r="U27" s="501" t="s">
        <v>483</v>
      </c>
    </row>
    <row r="28" spans="1:21" s="462" customFormat="1" ht="12.75">
      <c r="A28" s="502" t="s">
        <v>323</v>
      </c>
      <c r="B28" s="503" t="s">
        <v>324</v>
      </c>
      <c r="C28" s="504"/>
      <c r="D28" s="505"/>
      <c r="E28" s="505"/>
      <c r="F28" s="505"/>
      <c r="G28" s="505"/>
      <c r="H28" s="505"/>
      <c r="I28" s="505"/>
      <c r="J28" s="505"/>
      <c r="K28" s="505"/>
      <c r="L28" s="505"/>
      <c r="M28" s="505"/>
      <c r="N28" s="505"/>
      <c r="O28" s="505"/>
      <c r="P28" s="505"/>
      <c r="Q28" s="505"/>
      <c r="R28" s="505"/>
      <c r="S28" s="505"/>
      <c r="T28" s="505"/>
      <c r="U28" s="506"/>
    </row>
    <row r="29" spans="1:21" s="462" customFormat="1" ht="38.25">
      <c r="A29" s="519" t="s">
        <v>325</v>
      </c>
      <c r="B29" s="520" t="s">
        <v>326</v>
      </c>
      <c r="C29" s="510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2"/>
    </row>
    <row r="30" spans="1:21" s="462" customFormat="1" ht="25.5">
      <c r="A30" s="498" t="s">
        <v>328</v>
      </c>
      <c r="B30" s="470" t="s">
        <v>329</v>
      </c>
      <c r="C30" s="521" t="s">
        <v>483</v>
      </c>
      <c r="D30" s="522" t="s">
        <v>483</v>
      </c>
      <c r="E30" s="522" t="s">
        <v>483</v>
      </c>
      <c r="F30" s="522" t="s">
        <v>483</v>
      </c>
      <c r="G30" s="522" t="s">
        <v>483</v>
      </c>
      <c r="H30" s="523"/>
      <c r="I30" s="523"/>
      <c r="J30" s="522" t="s">
        <v>483</v>
      </c>
      <c r="K30" s="524" t="s">
        <v>483</v>
      </c>
      <c r="L30" s="525" t="s">
        <v>483</v>
      </c>
      <c r="M30" s="522" t="s">
        <v>483</v>
      </c>
      <c r="N30" s="522" t="s">
        <v>483</v>
      </c>
      <c r="O30" s="522" t="s">
        <v>483</v>
      </c>
      <c r="P30" s="522" t="s">
        <v>483</v>
      </c>
      <c r="Q30" s="472"/>
      <c r="R30" s="472"/>
      <c r="S30" s="472"/>
      <c r="T30" s="472"/>
      <c r="U30" s="474"/>
    </row>
    <row r="31" spans="1:21" s="462" customFormat="1" ht="51">
      <c r="A31" s="476" t="s">
        <v>333</v>
      </c>
      <c r="B31" s="477" t="s">
        <v>334</v>
      </c>
      <c r="C31" s="526" t="s">
        <v>483</v>
      </c>
      <c r="D31" s="527" t="s">
        <v>483</v>
      </c>
      <c r="E31" s="527" t="s">
        <v>483</v>
      </c>
      <c r="F31" s="527" t="s">
        <v>483</v>
      </c>
      <c r="G31" s="527" t="s">
        <v>483</v>
      </c>
      <c r="H31" s="528"/>
      <c r="I31" s="528"/>
      <c r="J31" s="527" t="s">
        <v>483</v>
      </c>
      <c r="K31" s="529" t="s">
        <v>483</v>
      </c>
      <c r="L31" s="530" t="s">
        <v>483</v>
      </c>
      <c r="M31" s="527" t="s">
        <v>483</v>
      </c>
      <c r="N31" s="527" t="s">
        <v>483</v>
      </c>
      <c r="O31" s="527" t="s">
        <v>483</v>
      </c>
      <c r="P31" s="527" t="s">
        <v>483</v>
      </c>
      <c r="Q31" s="479"/>
      <c r="R31" s="479"/>
      <c r="S31" s="479"/>
      <c r="T31" s="479"/>
      <c r="U31" s="483"/>
    </row>
    <row r="32" spans="1:21" s="462" customFormat="1" ht="12.75">
      <c r="A32" s="531" t="s">
        <v>338</v>
      </c>
      <c r="B32" s="532" t="s">
        <v>158</v>
      </c>
      <c r="C32" s="533" t="s">
        <v>483</v>
      </c>
      <c r="D32" s="534" t="s">
        <v>483</v>
      </c>
      <c r="E32" s="534" t="s">
        <v>483</v>
      </c>
      <c r="F32" s="534" t="s">
        <v>483</v>
      </c>
      <c r="G32" s="534" t="s">
        <v>483</v>
      </c>
      <c r="H32" s="534" t="s">
        <v>483</v>
      </c>
      <c r="I32" s="534" t="s">
        <v>483</v>
      </c>
      <c r="J32" s="534" t="s">
        <v>483</v>
      </c>
      <c r="K32" s="535" t="s">
        <v>483</v>
      </c>
      <c r="L32" s="536" t="s">
        <v>483</v>
      </c>
      <c r="M32" s="534" t="s">
        <v>483</v>
      </c>
      <c r="N32" s="534" t="s">
        <v>483</v>
      </c>
      <c r="O32" s="534" t="s">
        <v>483</v>
      </c>
      <c r="P32" s="534" t="s">
        <v>483</v>
      </c>
      <c r="Q32" s="534" t="s">
        <v>483</v>
      </c>
      <c r="R32" s="534" t="s">
        <v>483</v>
      </c>
      <c r="S32" s="534" t="s">
        <v>483</v>
      </c>
      <c r="T32" s="534" t="s">
        <v>483</v>
      </c>
      <c r="U32" s="535" t="s">
        <v>483</v>
      </c>
    </row>
    <row r="33" spans="1:21" s="462" customFormat="1" ht="38.25">
      <c r="A33" s="537" t="s">
        <v>340</v>
      </c>
      <c r="B33" s="538" t="s">
        <v>341</v>
      </c>
      <c r="C33" s="494"/>
      <c r="D33" s="495"/>
      <c r="E33" s="495"/>
      <c r="F33" s="495"/>
      <c r="G33" s="495"/>
      <c r="H33" s="495"/>
      <c r="I33" s="495"/>
      <c r="J33" s="495"/>
      <c r="K33" s="496"/>
      <c r="L33" s="497"/>
      <c r="M33" s="495"/>
      <c r="N33" s="495"/>
      <c r="O33" s="495"/>
      <c r="P33" s="495"/>
      <c r="Q33" s="495"/>
      <c r="R33" s="495"/>
      <c r="S33" s="495"/>
      <c r="T33" s="495"/>
      <c r="U33" s="496"/>
    </row>
    <row r="34" spans="1:21" s="462" customFormat="1" ht="25.5">
      <c r="A34" s="498" t="s">
        <v>342</v>
      </c>
      <c r="B34" s="470" t="s">
        <v>343</v>
      </c>
      <c r="C34" s="521" t="s">
        <v>483</v>
      </c>
      <c r="D34" s="522" t="s">
        <v>483</v>
      </c>
      <c r="E34" s="522" t="s">
        <v>483</v>
      </c>
      <c r="F34" s="522" t="s">
        <v>483</v>
      </c>
      <c r="G34" s="522" t="s">
        <v>483</v>
      </c>
      <c r="H34" s="522" t="s">
        <v>483</v>
      </c>
      <c r="I34" s="522" t="s">
        <v>483</v>
      </c>
      <c r="J34" s="522" t="s">
        <v>483</v>
      </c>
      <c r="K34" s="524" t="s">
        <v>483</v>
      </c>
      <c r="L34" s="475"/>
      <c r="M34" s="472"/>
      <c r="N34" s="472"/>
      <c r="O34" s="472"/>
      <c r="P34" s="472"/>
      <c r="Q34" s="522" t="s">
        <v>483</v>
      </c>
      <c r="R34" s="522" t="s">
        <v>483</v>
      </c>
      <c r="S34" s="472"/>
      <c r="T34" s="472"/>
      <c r="U34" s="474"/>
    </row>
    <row r="35" spans="1:21" s="462" customFormat="1" ht="12.75">
      <c r="A35" s="531" t="s">
        <v>346</v>
      </c>
      <c r="B35" s="532" t="s">
        <v>158</v>
      </c>
      <c r="C35" s="533" t="s">
        <v>483</v>
      </c>
      <c r="D35" s="534" t="s">
        <v>483</v>
      </c>
      <c r="E35" s="534" t="s">
        <v>483</v>
      </c>
      <c r="F35" s="534" t="s">
        <v>483</v>
      </c>
      <c r="G35" s="534" t="s">
        <v>483</v>
      </c>
      <c r="H35" s="534" t="s">
        <v>483</v>
      </c>
      <c r="I35" s="534" t="s">
        <v>483</v>
      </c>
      <c r="J35" s="534" t="s">
        <v>483</v>
      </c>
      <c r="K35" s="535" t="s">
        <v>483</v>
      </c>
      <c r="L35" s="536" t="s">
        <v>483</v>
      </c>
      <c r="M35" s="534" t="s">
        <v>483</v>
      </c>
      <c r="N35" s="534" t="s">
        <v>483</v>
      </c>
      <c r="O35" s="534" t="s">
        <v>483</v>
      </c>
      <c r="P35" s="534" t="s">
        <v>483</v>
      </c>
      <c r="Q35" s="534" t="s">
        <v>483</v>
      </c>
      <c r="R35" s="534" t="s">
        <v>483</v>
      </c>
      <c r="S35" s="534" t="s">
        <v>483</v>
      </c>
      <c r="T35" s="534" t="s">
        <v>483</v>
      </c>
      <c r="U35" s="535" t="s">
        <v>483</v>
      </c>
    </row>
    <row r="36" spans="1:21" s="462" customFormat="1" ht="63.75">
      <c r="A36" s="537" t="s">
        <v>347</v>
      </c>
      <c r="B36" s="538" t="s">
        <v>348</v>
      </c>
      <c r="C36" s="494"/>
      <c r="D36" s="495"/>
      <c r="E36" s="495"/>
      <c r="F36" s="495"/>
      <c r="G36" s="495"/>
      <c r="H36" s="495"/>
      <c r="I36" s="495"/>
      <c r="J36" s="495"/>
      <c r="K36" s="496"/>
      <c r="L36" s="497"/>
      <c r="M36" s="495"/>
      <c r="N36" s="495"/>
      <c r="O36" s="495"/>
      <c r="P36" s="495"/>
      <c r="Q36" s="495"/>
      <c r="R36" s="495"/>
      <c r="S36" s="495"/>
      <c r="T36" s="495"/>
      <c r="U36" s="496"/>
    </row>
    <row r="37" spans="1:21" s="462" customFormat="1" ht="25.5">
      <c r="A37" s="498" t="s">
        <v>350</v>
      </c>
      <c r="B37" s="470" t="s">
        <v>351</v>
      </c>
      <c r="C37" s="521" t="s">
        <v>483</v>
      </c>
      <c r="D37" s="522" t="s">
        <v>483</v>
      </c>
      <c r="E37" s="522" t="s">
        <v>483</v>
      </c>
      <c r="F37" s="522" t="s">
        <v>483</v>
      </c>
      <c r="G37" s="472"/>
      <c r="H37" s="522" t="s">
        <v>483</v>
      </c>
      <c r="I37" s="522" t="s">
        <v>483</v>
      </c>
      <c r="J37" s="472"/>
      <c r="K37" s="524" t="s">
        <v>483</v>
      </c>
      <c r="L37" s="475"/>
      <c r="M37" s="472"/>
      <c r="N37" s="472"/>
      <c r="O37" s="472"/>
      <c r="P37" s="472"/>
      <c r="Q37" s="472"/>
      <c r="R37" s="472"/>
      <c r="S37" s="522"/>
      <c r="T37" s="522" t="s">
        <v>483</v>
      </c>
      <c r="U37" s="524" t="s">
        <v>483</v>
      </c>
    </row>
    <row r="38" spans="1:21" s="462" customFormat="1" ht="38.25">
      <c r="A38" s="476" t="s">
        <v>354</v>
      </c>
      <c r="B38" s="477" t="s">
        <v>355</v>
      </c>
      <c r="C38" s="526" t="s">
        <v>483</v>
      </c>
      <c r="D38" s="527" t="s">
        <v>483</v>
      </c>
      <c r="E38" s="527" t="s">
        <v>483</v>
      </c>
      <c r="F38" s="527" t="s">
        <v>483</v>
      </c>
      <c r="G38" s="479"/>
      <c r="H38" s="527" t="s">
        <v>483</v>
      </c>
      <c r="I38" s="527" t="s">
        <v>483</v>
      </c>
      <c r="J38" s="479"/>
      <c r="K38" s="529" t="s">
        <v>483</v>
      </c>
      <c r="L38" s="482"/>
      <c r="M38" s="479"/>
      <c r="N38" s="479"/>
      <c r="O38" s="479"/>
      <c r="P38" s="479"/>
      <c r="Q38" s="479"/>
      <c r="R38" s="479"/>
      <c r="S38" s="527"/>
      <c r="T38" s="527" t="s">
        <v>483</v>
      </c>
      <c r="U38" s="529" t="s">
        <v>483</v>
      </c>
    </row>
    <row r="39" spans="1:21" s="462" customFormat="1" ht="12.75">
      <c r="A39" s="539" t="s">
        <v>358</v>
      </c>
      <c r="B39" s="540" t="s">
        <v>359</v>
      </c>
      <c r="C39" s="541" t="s">
        <v>483</v>
      </c>
      <c r="D39" s="542" t="s">
        <v>483</v>
      </c>
      <c r="E39" s="542" t="s">
        <v>483</v>
      </c>
      <c r="F39" s="542" t="s">
        <v>483</v>
      </c>
      <c r="G39" s="542" t="s">
        <v>483</v>
      </c>
      <c r="H39" s="542" t="s">
        <v>483</v>
      </c>
      <c r="I39" s="542" t="s">
        <v>483</v>
      </c>
      <c r="J39" s="542" t="s">
        <v>483</v>
      </c>
      <c r="K39" s="543" t="s">
        <v>483</v>
      </c>
      <c r="L39" s="544" t="s">
        <v>483</v>
      </c>
      <c r="M39" s="542" t="s">
        <v>483</v>
      </c>
      <c r="N39" s="542" t="s">
        <v>483</v>
      </c>
      <c r="O39" s="542" t="s">
        <v>483</v>
      </c>
      <c r="P39" s="542" t="s">
        <v>483</v>
      </c>
      <c r="Q39" s="542" t="s">
        <v>483</v>
      </c>
      <c r="R39" s="542" t="s">
        <v>483</v>
      </c>
      <c r="S39" s="542" t="s">
        <v>483</v>
      </c>
      <c r="T39" s="542" t="s">
        <v>483</v>
      </c>
      <c r="U39" s="543" t="s">
        <v>483</v>
      </c>
    </row>
  </sheetData>
  <mergeCells count="5">
    <mergeCell ref="A1:A3"/>
    <mergeCell ref="B1:B3"/>
    <mergeCell ref="C1:U1"/>
    <mergeCell ref="C2:K2"/>
    <mergeCell ref="L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R7-Office/6.1.0.54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Кабинеты</vt:lpstr>
      <vt:lpstr>Start</vt:lpstr>
      <vt:lpstr>Пояснения</vt:lpstr>
      <vt:lpstr>Наименование компетенции</vt:lpstr>
      <vt:lpstr>Компетенции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ЗавОтд_Барминова</cp:lastModifiedBy>
  <cp:revision>1</cp:revision>
  <dcterms:created xsi:type="dcterms:W3CDTF">2011-05-05T04:03:53Z</dcterms:created>
  <dcterms:modified xsi:type="dcterms:W3CDTF">2022-09-06T06:29:22Z</dcterms:modified>
</cp:coreProperties>
</file>