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 " sheetId="22" r:id="rId2"/>
    <sheet name="План " sheetId="25" r:id="rId3"/>
    <sheet name="Start" sheetId="9" state="hidden" r:id="rId4"/>
  </sheets>
  <calcPr calcId="125725" refMode="R1C1"/>
</workbook>
</file>

<file path=xl/calcChain.xml><?xml version="1.0" encoding="utf-8"?>
<calcChain xmlns="http://schemas.openxmlformats.org/spreadsheetml/2006/main">
  <c r="F56" i="25"/>
  <c r="F51"/>
  <c r="F50" s="1"/>
  <c r="F46"/>
  <c r="F45" s="1"/>
  <c r="F39"/>
  <c r="F36"/>
  <c r="F24"/>
  <c r="F17"/>
  <c r="F14"/>
  <c r="J56"/>
  <c r="AE40"/>
  <c r="AE41"/>
  <c r="AE42"/>
  <c r="Z34"/>
  <c r="AA34"/>
  <c r="AB34"/>
  <c r="Y34"/>
  <c r="V34"/>
  <c r="W34"/>
  <c r="X34"/>
  <c r="U34"/>
  <c r="R34"/>
  <c r="S34"/>
  <c r="T34"/>
  <c r="Q34"/>
  <c r="G34"/>
  <c r="H34"/>
  <c r="I34"/>
  <c r="J34"/>
  <c r="K34"/>
  <c r="L34"/>
  <c r="M34"/>
  <c r="N34"/>
  <c r="O34"/>
  <c r="F40"/>
  <c r="F41"/>
  <c r="F42"/>
  <c r="F43"/>
  <c r="J39"/>
  <c r="J40"/>
  <c r="J41"/>
  <c r="J42"/>
  <c r="J43"/>
  <c r="J11"/>
  <c r="AE11"/>
  <c r="G13"/>
  <c r="H13"/>
  <c r="H12" s="1"/>
  <c r="I13"/>
  <c r="K13"/>
  <c r="K12" s="1"/>
  <c r="L13"/>
  <c r="L12" s="1"/>
  <c r="M13"/>
  <c r="M12" s="1"/>
  <c r="N13"/>
  <c r="N12" s="1"/>
  <c r="O13"/>
  <c r="O12" s="1"/>
  <c r="P13"/>
  <c r="P12" s="1"/>
  <c r="R13"/>
  <c r="T13"/>
  <c r="U13"/>
  <c r="U12" s="1"/>
  <c r="V13"/>
  <c r="W13"/>
  <c r="X13"/>
  <c r="X12" s="1"/>
  <c r="Y13"/>
  <c r="Y12" s="1"/>
  <c r="Z13"/>
  <c r="AA13"/>
  <c r="AB13"/>
  <c r="AB12" s="1"/>
  <c r="AE13"/>
  <c r="J14"/>
  <c r="J13" s="1"/>
  <c r="AE14"/>
  <c r="F15"/>
  <c r="J15"/>
  <c r="AE15"/>
  <c r="J16"/>
  <c r="F16" s="1"/>
  <c r="AE16"/>
  <c r="J17"/>
  <c r="AE17"/>
  <c r="J18"/>
  <c r="F18" s="1"/>
  <c r="AE18"/>
  <c r="F19"/>
  <c r="J19"/>
  <c r="AE19"/>
  <c r="J20"/>
  <c r="F20" s="1"/>
  <c r="AE20"/>
  <c r="F21"/>
  <c r="J21"/>
  <c r="AE21"/>
  <c r="H22"/>
  <c r="K22"/>
  <c r="L22"/>
  <c r="M22"/>
  <c r="N22"/>
  <c r="O22"/>
  <c r="P22"/>
  <c r="R22"/>
  <c r="T22"/>
  <c r="U22"/>
  <c r="V22"/>
  <c r="V12" s="1"/>
  <c r="W22"/>
  <c r="W12" s="1"/>
  <c r="X22"/>
  <c r="Y22"/>
  <c r="Z22"/>
  <c r="Z12" s="1"/>
  <c r="AA22"/>
  <c r="AA12" s="1"/>
  <c r="AB22"/>
  <c r="J23"/>
  <c r="F23" s="1"/>
  <c r="AE23"/>
  <c r="J24"/>
  <c r="AE24"/>
  <c r="J25"/>
  <c r="F25" s="1"/>
  <c r="AE25"/>
  <c r="F26"/>
  <c r="J26"/>
  <c r="AE26"/>
  <c r="J27"/>
  <c r="F27" s="1"/>
  <c r="AE27"/>
  <c r="F28"/>
  <c r="G28"/>
  <c r="G22" s="1"/>
  <c r="I28"/>
  <c r="I22" s="1"/>
  <c r="J28"/>
  <c r="AE28"/>
  <c r="G29"/>
  <c r="H29"/>
  <c r="I29"/>
  <c r="K29"/>
  <c r="L29"/>
  <c r="M29"/>
  <c r="N29"/>
  <c r="O29"/>
  <c r="P29"/>
  <c r="Q29"/>
  <c r="Q12" s="1"/>
  <c r="R29"/>
  <c r="S29"/>
  <c r="S12" s="1"/>
  <c r="T29"/>
  <c r="U29"/>
  <c r="V29"/>
  <c r="W29"/>
  <c r="X29"/>
  <c r="Y29"/>
  <c r="Z29"/>
  <c r="AA29"/>
  <c r="AB29"/>
  <c r="AE29"/>
  <c r="F30"/>
  <c r="F29" s="1"/>
  <c r="AE30"/>
  <c r="AE31"/>
  <c r="F32"/>
  <c r="J32"/>
  <c r="J29" s="1"/>
  <c r="AE32"/>
  <c r="P34"/>
  <c r="AC34"/>
  <c r="J35"/>
  <c r="F35" s="1"/>
  <c r="AE35"/>
  <c r="J36"/>
  <c r="AE36"/>
  <c r="J37"/>
  <c r="F37" s="1"/>
  <c r="AE37"/>
  <c r="F38"/>
  <c r="J38"/>
  <c r="AE38"/>
  <c r="AE39"/>
  <c r="AE43"/>
  <c r="G44"/>
  <c r="G45"/>
  <c r="H45"/>
  <c r="H44" s="1"/>
  <c r="I45"/>
  <c r="J45"/>
  <c r="K45"/>
  <c r="L45"/>
  <c r="M45"/>
  <c r="N45"/>
  <c r="N44" s="1"/>
  <c r="O45"/>
  <c r="P45"/>
  <c r="P44" s="1"/>
  <c r="Q45"/>
  <c r="R45"/>
  <c r="S45"/>
  <c r="S44" s="1"/>
  <c r="T45"/>
  <c r="U45"/>
  <c r="V45"/>
  <c r="W45"/>
  <c r="W44" s="1"/>
  <c r="X45"/>
  <c r="Y45"/>
  <c r="Z45"/>
  <c r="AA45"/>
  <c r="AB45"/>
  <c r="AE46"/>
  <c r="AE47"/>
  <c r="AE48"/>
  <c r="AE49"/>
  <c r="G50"/>
  <c r="H50"/>
  <c r="I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E51"/>
  <c r="AE52"/>
  <c r="AE53"/>
  <c r="AE54"/>
  <c r="G55"/>
  <c r="H55"/>
  <c r="I55"/>
  <c r="I44" s="1"/>
  <c r="I33" s="1"/>
  <c r="K55"/>
  <c r="L55"/>
  <c r="M55"/>
  <c r="N55"/>
  <c r="O55"/>
  <c r="P55"/>
  <c r="Q55"/>
  <c r="Q44" s="1"/>
  <c r="Q33" s="1"/>
  <c r="R55"/>
  <c r="S55"/>
  <c r="T55"/>
  <c r="U55"/>
  <c r="U44" s="1"/>
  <c r="V55"/>
  <c r="W55"/>
  <c r="X55"/>
  <c r="Y55"/>
  <c r="Y44" s="1"/>
  <c r="Z55"/>
  <c r="AA55"/>
  <c r="AB55"/>
  <c r="AC55"/>
  <c r="AC44" s="1"/>
  <c r="AC33" s="1"/>
  <c r="AC10" s="1"/>
  <c r="AC8" s="1"/>
  <c r="F55"/>
  <c r="J55"/>
  <c r="AE56"/>
  <c r="AE57"/>
  <c r="AE58"/>
  <c r="F59"/>
  <c r="AE59"/>
  <c r="AE60"/>
  <c r="F61"/>
  <c r="AE61"/>
  <c r="AE62"/>
  <c r="O44" l="1"/>
  <c r="O33" s="1"/>
  <c r="O10" s="1"/>
  <c r="F34"/>
  <c r="Z44"/>
  <c r="Z33" s="1"/>
  <c r="Z10" s="1"/>
  <c r="N33"/>
  <c r="K44"/>
  <c r="K33" s="1"/>
  <c r="K10" s="1"/>
  <c r="X44"/>
  <c r="X33" s="1"/>
  <c r="X10" s="1"/>
  <c r="G12"/>
  <c r="W33"/>
  <c r="W10" s="1"/>
  <c r="U33"/>
  <c r="U10" s="1"/>
  <c r="Q10"/>
  <c r="G33"/>
  <c r="G10" s="1"/>
  <c r="V44"/>
  <c r="V33" s="1"/>
  <c r="V10" s="1"/>
  <c r="M44"/>
  <c r="M33" s="1"/>
  <c r="M10" s="1"/>
  <c r="T44"/>
  <c r="T33" s="1"/>
  <c r="T12"/>
  <c r="AE12" s="1"/>
  <c r="AE22"/>
  <c r="R12"/>
  <c r="R44"/>
  <c r="R33" s="1"/>
  <c r="R10" s="1"/>
  <c r="L44"/>
  <c r="L33" s="1"/>
  <c r="L10" s="1"/>
  <c r="Y33"/>
  <c r="Y10" s="1"/>
  <c r="S33"/>
  <c r="S10" s="1"/>
  <c r="AE55"/>
  <c r="AA44"/>
  <c r="AA33" s="1"/>
  <c r="AA10" s="1"/>
  <c r="AE50"/>
  <c r="AB44"/>
  <c r="AB33" s="1"/>
  <c r="AB10" s="1"/>
  <c r="H33"/>
  <c r="F44"/>
  <c r="H10"/>
  <c r="F22"/>
  <c r="N10"/>
  <c r="I12"/>
  <c r="I10" s="1"/>
  <c r="P33"/>
  <c r="P10" s="1"/>
  <c r="J22"/>
  <c r="J12" s="1"/>
  <c r="F13"/>
  <c r="AE34"/>
  <c r="J50"/>
  <c r="J44" s="1"/>
  <c r="AE45"/>
  <c r="W8" l="1"/>
  <c r="Q8"/>
  <c r="AE44"/>
  <c r="F33"/>
  <c r="AA8"/>
  <c r="AE33"/>
  <c r="Y8"/>
  <c r="J33"/>
  <c r="J10" s="1"/>
  <c r="U8"/>
  <c r="F12"/>
  <c r="T10"/>
  <c r="AE10" s="1"/>
  <c r="F10" l="1"/>
  <c r="S8"/>
</calcChain>
</file>

<file path=xl/sharedStrings.xml><?xml version="1.0" encoding="utf-8"?>
<sst xmlns="http://schemas.openxmlformats.org/spreadsheetml/2006/main" count="441" uniqueCount="301">
  <si>
    <t>1</t>
  </si>
  <si>
    <t>2</t>
  </si>
  <si>
    <t>6</t>
  </si>
  <si>
    <t>7</t>
  </si>
  <si>
    <t>8</t>
  </si>
  <si>
    <t>Безопасность жизнедеятельности</t>
  </si>
  <si>
    <t>ОП.01</t>
  </si>
  <si>
    <t>ОП.02</t>
  </si>
  <si>
    <t>ОП.03</t>
  </si>
  <si>
    <t>ОП.04</t>
  </si>
  <si>
    <t>ПМ.01</t>
  </si>
  <si>
    <t>МДК.01.01</t>
  </si>
  <si>
    <t>Учебная практика</t>
  </si>
  <si>
    <t>ПМ.02</t>
  </si>
  <si>
    <t>МДК.02.01</t>
  </si>
  <si>
    <t>Наименование циклов, разделов,_x000D_
дисциплин, профессиональных модулей, МДК, практик</t>
  </si>
  <si>
    <t>Курс 1</t>
  </si>
  <si>
    <t>Всего</t>
  </si>
  <si>
    <t>Профессиональный цикл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</si>
  <si>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</si>
  <si>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</si>
  <si>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</si>
  <si>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</si>
  <si>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</si>
  <si>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</si>
  <si>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</si>
  <si>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квалификация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</si>
  <si>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</si>
  <si>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</si>
  <si>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</si>
  <si>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</si>
  <si>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</si>
  <si>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</si>
  <si>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 xml:space="preserve">     № </t>
  </si>
  <si>
    <t>Производственная практика</t>
  </si>
  <si>
    <t>ПП.02</t>
  </si>
  <si>
    <t>УП.01</t>
  </si>
  <si>
    <t>ПП.01</t>
  </si>
  <si>
    <t>Уверждаю</t>
  </si>
  <si>
    <t>Директор КОГПОАУ ВЭМТ</t>
  </si>
  <si>
    <t>Кировское областное государственное профессиональное образовательное автономное  учреждение                                 "Вятский электромашиностроительный техникум"</t>
  </si>
  <si>
    <t>среднего общего образования</t>
  </si>
  <si>
    <t>ЭК</t>
  </si>
  <si>
    <t>III</t>
  </si>
  <si>
    <t>II</t>
  </si>
  <si>
    <t>I</t>
  </si>
  <si>
    <t>ГИА</t>
  </si>
  <si>
    <t>Практики</t>
  </si>
  <si>
    <t>Курс</t>
  </si>
  <si>
    <t>2 Сводные данные по бюджету времени</t>
  </si>
  <si>
    <t xml:space="preserve">   Неделя отсутствует</t>
  </si>
  <si>
    <t>*</t>
  </si>
  <si>
    <t xml:space="preserve">   Государственная (итоговая) аттестация</t>
  </si>
  <si>
    <t>Обозначения: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</si>
  <si>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</si>
  <si>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</si>
  <si>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</si>
  <si>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</si>
  <si>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</si>
  <si>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</si>
  <si>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</si>
  <si>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</si>
  <si>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</si>
  <si>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</si>
  <si>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</si>
  <si>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</si>
  <si>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</si>
  <si>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</si>
  <si>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</si>
  <si>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</si>
  <si>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</si>
  <si>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</si>
  <si>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</si>
  <si>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</si>
  <si>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</si>
  <si>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</si>
  <si>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</si>
  <si>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</si>
  <si>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</si>
  <si>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</si>
  <si>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</si>
  <si>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</si>
  <si>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</si>
  <si>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</si>
  <si>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</si>
  <si>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</si>
  <si>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</si>
  <si>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</si>
  <si>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</si>
  <si>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</si>
  <si>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</si>
  <si>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</si>
  <si>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</si>
  <si>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</si>
  <si>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</si>
  <si>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</si>
  <si>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</si>
  <si>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</si>
  <si>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5</t>
  </si>
  <si>
    <t>4</t>
  </si>
  <si>
    <t>3</t>
  </si>
  <si>
    <t>24 - 31</t>
  </si>
  <si>
    <t>17 - 23</t>
  </si>
  <si>
    <t>10 - 16</t>
  </si>
  <si>
    <t>3 - 9</t>
  </si>
  <si>
    <t>20 - 26</t>
  </si>
  <si>
    <t>13 - 19</t>
  </si>
  <si>
    <t>6 - 12</t>
  </si>
  <si>
    <t>22 - 28</t>
  </si>
  <si>
    <t>15 - 21</t>
  </si>
  <si>
    <t>8 - 14</t>
  </si>
  <si>
    <t>1 - 7</t>
  </si>
  <si>
    <t>25 - 31</t>
  </si>
  <si>
    <t>18 - 24</t>
  </si>
  <si>
    <t>11 - 17</t>
  </si>
  <si>
    <t>4 - 10</t>
  </si>
  <si>
    <t>23 - 29</t>
  </si>
  <si>
    <t>16 - 22</t>
  </si>
  <si>
    <t>9 - 15</t>
  </si>
  <si>
    <t>2 - 8</t>
  </si>
  <si>
    <t>Август</t>
  </si>
  <si>
    <t>27 июл -2 авг</t>
  </si>
  <si>
    <t>Июль</t>
  </si>
  <si>
    <t>29 июн - 5 июл</t>
  </si>
  <si>
    <t>Июнь</t>
  </si>
  <si>
    <t>Май</t>
  </si>
  <si>
    <t>27 апр - 3 май</t>
  </si>
  <si>
    <t>Апрель</t>
  </si>
  <si>
    <t>30 мар - 5 апр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</si>
  <si>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</si>
  <si>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</si>
  <si>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</si>
  <si>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</si>
  <si>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</si>
  <si>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</si>
  <si>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</si>
  <si>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 xml:space="preserve">__________ М.Ю.Казакова  </t>
  </si>
  <si>
    <t>очное</t>
  </si>
  <si>
    <r>
      <t xml:space="preserve">Приказ об утверждении ФГОС </t>
    </r>
    <r>
      <rPr>
        <sz val="12"/>
        <color indexed="8"/>
        <rFont val="Times New Roman"/>
        <family val="1"/>
        <charset val="204"/>
      </rPr>
      <t>от 9 декабря 2016 г</t>
    </r>
  </si>
  <si>
    <t>Объем образовательной нагрузки</t>
  </si>
  <si>
    <t>Самостоятельная работа</t>
  </si>
  <si>
    <t>Общепрофессиональный цикл</t>
  </si>
  <si>
    <t>Основы материаловедения</t>
  </si>
  <si>
    <t xml:space="preserve">Физическая культура </t>
  </si>
  <si>
    <t>ДЗ</t>
  </si>
  <si>
    <t>Государственная итоговая аттестация</t>
  </si>
  <si>
    <t>учебная практика</t>
  </si>
  <si>
    <t>Работа обучающихся  во взаимодействии с преподавателем</t>
  </si>
  <si>
    <t>1 курс</t>
  </si>
  <si>
    <t>нед</t>
  </si>
  <si>
    <t>проведение</t>
  </si>
  <si>
    <t xml:space="preserve">Каникулы </t>
  </si>
  <si>
    <t>К</t>
  </si>
  <si>
    <t xml:space="preserve">   Производственная практика</t>
  </si>
  <si>
    <t>П</t>
  </si>
  <si>
    <t>Г</t>
  </si>
  <si>
    <t>1 График учебного процесса</t>
  </si>
  <si>
    <t>час</t>
  </si>
  <si>
    <t>ОП.05*</t>
  </si>
  <si>
    <t>Технические измерения*</t>
  </si>
  <si>
    <t>Основы электротехники*</t>
  </si>
  <si>
    <t>Иностранный язык в профессиональной деятельности*</t>
  </si>
  <si>
    <t>ОП.06*</t>
  </si>
  <si>
    <t>ОП.07*</t>
  </si>
  <si>
    <t>Общий объем образовательной программы</t>
  </si>
  <si>
    <t>ОП.08*</t>
  </si>
  <si>
    <t>ОП.09*</t>
  </si>
  <si>
    <t>Введение в профессию*</t>
  </si>
  <si>
    <t>Основы препринимательства*</t>
  </si>
  <si>
    <t>Техническая графика</t>
  </si>
  <si>
    <t>теоретическое обучение</t>
  </si>
  <si>
    <t>всего</t>
  </si>
  <si>
    <t>консультанции</t>
  </si>
  <si>
    <t>по профессии среднего профессионального образования</t>
  </si>
  <si>
    <t>2-8</t>
  </si>
  <si>
    <t>9-15</t>
  </si>
  <si>
    <t>16-22</t>
  </si>
  <si>
    <t>309 сен - 6 окт</t>
  </si>
  <si>
    <t>7-13</t>
  </si>
  <si>
    <t>14-20</t>
  </si>
  <si>
    <t>21-27</t>
  </si>
  <si>
    <t>28 окт - 3 ноя</t>
  </si>
  <si>
    <t>4-10</t>
  </si>
  <si>
    <t>11-17</t>
  </si>
  <si>
    <t>18-24</t>
  </si>
  <si>
    <t>25 ноя-01дек</t>
  </si>
  <si>
    <t>23-29</t>
  </si>
  <si>
    <t>30 дек - 5 янв</t>
  </si>
  <si>
    <t>6-12</t>
  </si>
  <si>
    <t>1-19</t>
  </si>
  <si>
    <t>20-26</t>
  </si>
  <si>
    <t>27 янв - 02 фев</t>
  </si>
  <si>
    <t>3-9</t>
  </si>
  <si>
    <t>10-16</t>
  </si>
  <si>
    <t>17-23</t>
  </si>
  <si>
    <t>24 фев - 1 мар</t>
  </si>
  <si>
    <t>Обучение по циклам и 1-2 дня в неделю учебная практика</t>
  </si>
  <si>
    <t>"____"____________2020г</t>
  </si>
  <si>
    <t>15.01.34</t>
  </si>
  <si>
    <t>Фрезеровщик на станках  с числовым программным управлением</t>
  </si>
  <si>
    <t>Изготовление различных изделий на зуборезных станках по стадиям технологического процесса</t>
  </si>
  <si>
    <t xml:space="preserve">Изготовление различных изделий на фрезерных станках по стадиям технологического процесса </t>
  </si>
  <si>
    <t>Изготовление различных изделий на фрезерных станках по стадиям технологического процесса</t>
  </si>
  <si>
    <t>Изготовление различных изделий на фрезерных станках с числовым программным управлением по стадиям технологического процесса</t>
  </si>
  <si>
    <t>ПМ.04</t>
  </si>
  <si>
    <t>МДК.04.01</t>
  </si>
  <si>
    <t>УП.04</t>
  </si>
  <si>
    <t>ПП.04</t>
  </si>
  <si>
    <t>фрезеровщик  зуборезчик</t>
  </si>
  <si>
    <t xml:space="preserve"> 2 г10м</t>
  </si>
  <si>
    <t>15.01.34 Фрезеровщик на станках с числовым программным управленем 2020-2023</t>
  </si>
  <si>
    <t xml:space="preserve">   Обучение по циклам</t>
  </si>
  <si>
    <t>Каникулы</t>
  </si>
  <si>
    <t>итого</t>
  </si>
  <si>
    <t>гиа</t>
  </si>
  <si>
    <t>профессиональные модули</t>
  </si>
  <si>
    <t>не менеее 972</t>
  </si>
  <si>
    <t>общепрофессиональный цикл</t>
  </si>
  <si>
    <t xml:space="preserve"> не менее 180</t>
  </si>
  <si>
    <t>эк</t>
  </si>
  <si>
    <t>зачетов</t>
  </si>
  <si>
    <t>диф.зачетов</t>
  </si>
  <si>
    <t>экзаменов</t>
  </si>
  <si>
    <t>Экззамен квалификационный</t>
  </si>
  <si>
    <t>час/нед</t>
  </si>
  <si>
    <t>`Э</t>
  </si>
  <si>
    <t>Экзамен квалификационный</t>
  </si>
  <si>
    <t>`--,ДЗ</t>
  </si>
  <si>
    <t>`--,Э</t>
  </si>
  <si>
    <t>`--,--,--,Э</t>
  </si>
  <si>
    <t>`ДЗ</t>
  </si>
  <si>
    <t>Физическая культура</t>
  </si>
  <si>
    <t>0П.00</t>
  </si>
  <si>
    <t>П.00</t>
  </si>
  <si>
    <t>Основы проектной деятельности</t>
  </si>
  <si>
    <t>ОУД.15</t>
  </si>
  <si>
    <t>Дополнительные дисциплины</t>
  </si>
  <si>
    <t>ОУД.14</t>
  </si>
  <si>
    <t>Биология</t>
  </si>
  <si>
    <t>ОУД.13</t>
  </si>
  <si>
    <t>`--,--,--,ДЗ</t>
  </si>
  <si>
    <t>Обществознание (включая экономику и право)</t>
  </si>
  <si>
    <t>ОУД12</t>
  </si>
  <si>
    <t>Химия</t>
  </si>
  <si>
    <t>ОУД.11</t>
  </si>
  <si>
    <t>Физика</t>
  </si>
  <si>
    <t>ОУД.10.П</t>
  </si>
  <si>
    <t xml:space="preserve">Информатика </t>
  </si>
  <si>
    <t>ОУД.09.П</t>
  </si>
  <si>
    <t>Дисциплины по выбору из обязательных предметных областей</t>
  </si>
  <si>
    <t>ОУД</t>
  </si>
  <si>
    <t>Астрономия</t>
  </si>
  <si>
    <t>ОУД.08</t>
  </si>
  <si>
    <t>`--,--,ДЗ</t>
  </si>
  <si>
    <t>Основы безопасности жизнедеятельности</t>
  </si>
  <si>
    <t>ОУД.07</t>
  </si>
  <si>
    <t>ОУД.06</t>
  </si>
  <si>
    <t>История</t>
  </si>
  <si>
    <t>ОУД.05</t>
  </si>
  <si>
    <t>Математика</t>
  </si>
  <si>
    <t>ОУД.04.П</t>
  </si>
  <si>
    <t>Иностранный язык</t>
  </si>
  <si>
    <t>ОУД.03</t>
  </si>
  <si>
    <t>Литература</t>
  </si>
  <si>
    <t>ОУД.02</t>
  </si>
  <si>
    <t>Русский язык</t>
  </si>
  <si>
    <t>ОУД.01</t>
  </si>
  <si>
    <t>Общие общеобразовательные учебные дисциплины</t>
  </si>
  <si>
    <t>ОБЩЕОБРАЗОВАТЕЛЬНЫЙ ЦИКЛ</t>
  </si>
  <si>
    <t>О.00</t>
  </si>
  <si>
    <t>8,9</t>
  </si>
  <si>
    <t>11,2</t>
  </si>
  <si>
    <t>76</t>
  </si>
  <si>
    <t>Лаб. занятия</t>
  </si>
  <si>
    <t>24 нед</t>
  </si>
  <si>
    <t>17 нед</t>
  </si>
  <si>
    <t>лаб. и пр. занятия</t>
  </si>
  <si>
    <t>Семестр 6</t>
  </si>
  <si>
    <t>Семестр 5</t>
  </si>
  <si>
    <t>Семестр 4</t>
  </si>
  <si>
    <t>Семестр 3</t>
  </si>
  <si>
    <t>сем 2</t>
  </si>
  <si>
    <t>сем 1</t>
  </si>
  <si>
    <t xml:space="preserve"> Формы промежуточной аттестации</t>
  </si>
  <si>
    <t>Курс 3</t>
  </si>
  <si>
    <t>Курс 2</t>
  </si>
  <si>
    <t>Учебная нагрузка обучающихся, ч.</t>
  </si>
  <si>
    <t>2 курс</t>
  </si>
  <si>
    <t>3 курс</t>
  </si>
  <si>
    <t>Обучение по дисциплинам и междисциплинарным курсам</t>
  </si>
  <si>
    <t>общеобразовательный цикл</t>
  </si>
  <si>
    <t>Основы финансовой грамотности</t>
  </si>
  <si>
    <t>ОУД.16</t>
  </si>
  <si>
    <t>Индивидуальный проект</t>
  </si>
  <si>
    <t>Родной язык</t>
  </si>
  <si>
    <t>экзамены</t>
  </si>
  <si>
    <t>УП.02.</t>
  </si>
  <si>
    <t>ДЗ,З</t>
  </si>
  <si>
    <t>`--,--,Э</t>
  </si>
  <si>
    <t>144</t>
  </si>
  <si>
    <t>180</t>
  </si>
</sst>
</file>

<file path=xl/styles.xml><?xml version="1.0" encoding="utf-8"?>
<styleSheet xmlns="http://schemas.openxmlformats.org/spreadsheetml/2006/main">
  <numFmts count="1">
    <numFmt numFmtId="165" formatCode="0.0"/>
  </numFmts>
  <fonts count="33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20"/>
      <color indexed="8"/>
      <name val="Tahoma"/>
      <charset val="252"/>
    </font>
    <font>
      <sz val="8"/>
      <color rgb="FF000000"/>
      <name val="Tahoma"/>
      <family val="2"/>
      <charset val="204"/>
    </font>
    <font>
      <b/>
      <i/>
      <sz val="8"/>
      <color indexed="8"/>
      <name val="Tahoma"/>
      <family val="2"/>
      <charset val="204"/>
    </font>
    <font>
      <sz val="8"/>
      <color theme="1"/>
      <name val="Tahoma"/>
      <family val="2"/>
      <charset val="204"/>
    </font>
    <font>
      <sz val="14"/>
      <color rgb="FFFF0000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8"/>
      <color rgb="FFFF0000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FFFF00"/>
        <bgColor indexed="64"/>
      </patternFill>
    </fill>
    <fill>
      <patternFill patternType="lightUp">
        <fgColor indexed="20"/>
        <bgColor theme="0"/>
      </patternFill>
    </fill>
    <fill>
      <patternFill patternType="solid">
        <fgColor theme="5" tint="0.39997558519241921"/>
        <bgColor indexed="16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rgb="FFC00000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ck">
        <color indexed="64"/>
      </bottom>
      <diagonal/>
    </border>
    <border>
      <left/>
      <right style="thin">
        <color indexed="64"/>
      </right>
      <top style="thick">
        <color rgb="FFFF0000"/>
      </top>
      <bottom style="thick">
        <color indexed="64"/>
      </bottom>
      <diagonal/>
    </border>
    <border>
      <left style="thin">
        <color indexed="64"/>
      </left>
      <right/>
      <top style="thick">
        <color rgb="FFFF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/>
      <right style="thin">
        <color indexed="64"/>
      </right>
      <top style="medium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n">
        <color rgb="FFFF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FF0000"/>
      </right>
      <top/>
      <bottom style="medium">
        <color indexed="64"/>
      </bottom>
      <diagonal/>
    </border>
    <border>
      <left style="thin">
        <color rgb="FFFF0000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C00000"/>
      </right>
      <top/>
      <bottom style="medium">
        <color indexed="64"/>
      </bottom>
      <diagonal/>
    </border>
    <border>
      <left style="thick">
        <color rgb="FFFF0000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1" fillId="0" borderId="0"/>
    <xf numFmtId="0" fontId="1" fillId="5" borderId="9" applyProtection="0">
      <alignment horizontal="center" vertical="center"/>
    </xf>
    <xf numFmtId="0" fontId="1" fillId="3" borderId="31" applyNumberFormat="0" applyFont="0" applyFill="0" applyBorder="0" applyAlignment="0" applyProtection="0">
      <alignment horizontal="center" vertical="center"/>
      <protection locked="0"/>
    </xf>
    <xf numFmtId="0" fontId="1" fillId="0" borderId="0" applyNumberFormat="0"/>
  </cellStyleXfs>
  <cellXfs count="565">
    <xf numFmtId="0" fontId="0" fillId="0" borderId="0" xfId="0"/>
    <xf numFmtId="0" fontId="1" fillId="0" borderId="0" xfId="0" applyFont="1"/>
    <xf numFmtId="0" fontId="5" fillId="0" borderId="0" xfId="3"/>
    <xf numFmtId="0" fontId="5" fillId="2" borderId="0" xfId="3" applyFont="1" applyFill="1" applyBorder="1" applyAlignment="1" applyProtection="1">
      <alignment horizontal="left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1" fillId="3" borderId="19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/>
    <xf numFmtId="0" fontId="14" fillId="0" borderId="0" xfId="3" applyFont="1" applyAlignment="1" applyProtection="1">
      <alignment horizontal="right" vertical="center"/>
      <protection locked="0"/>
    </xf>
    <xf numFmtId="0" fontId="14" fillId="0" borderId="0" xfId="3" applyNumberFormat="1" applyFont="1" applyBorder="1" applyAlignment="1" applyProtection="1">
      <alignment horizontal="right" vertical="center"/>
      <protection locked="0"/>
    </xf>
    <xf numFmtId="0" fontId="14" fillId="0" borderId="0" xfId="3" applyFont="1" applyBorder="1" applyAlignment="1">
      <alignment horizontal="right"/>
    </xf>
    <xf numFmtId="0" fontId="15" fillId="0" borderId="0" xfId="3" applyFont="1" applyAlignment="1" applyProtection="1">
      <alignment horizontal="right" vertical="center"/>
      <protection locked="0"/>
    </xf>
    <xf numFmtId="0" fontId="15" fillId="0" borderId="0" xfId="3" applyNumberFormat="1" applyFont="1" applyBorder="1" applyAlignment="1" applyProtection="1">
      <alignment horizontal="right" vertical="center"/>
      <protection locked="0"/>
    </xf>
    <xf numFmtId="0" fontId="15" fillId="0" borderId="0" xfId="3" applyFont="1" applyBorder="1" applyAlignment="1">
      <alignment horizontal="right"/>
    </xf>
    <xf numFmtId="0" fontId="15" fillId="2" borderId="0" xfId="3" applyFont="1" applyFill="1" applyBorder="1" applyAlignment="1" applyProtection="1">
      <alignment horizontal="center" vertical="center"/>
      <protection locked="0"/>
    </xf>
    <xf numFmtId="0" fontId="17" fillId="0" borderId="0" xfId="3" applyFont="1"/>
    <xf numFmtId="0" fontId="17" fillId="2" borderId="0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center" vertical="center"/>
      <protection locked="0"/>
    </xf>
    <xf numFmtId="0" fontId="18" fillId="2" borderId="0" xfId="3" applyFont="1" applyFill="1" applyBorder="1" applyAlignment="1" applyProtection="1">
      <alignment horizontal="center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1" fillId="3" borderId="1" xfId="5" applyNumberFormat="1" applyFont="1" applyFill="1" applyBorder="1" applyAlignment="1" applyProtection="1">
      <alignment horizontal="left" vertical="center"/>
      <protection locked="0"/>
    </xf>
    <xf numFmtId="0" fontId="7" fillId="4" borderId="13" xfId="5" applyFont="1" applyFill="1" applyBorder="1" applyAlignment="1" applyProtection="1">
      <alignment vertical="center"/>
      <protection locked="0"/>
    </xf>
    <xf numFmtId="0" fontId="5" fillId="3" borderId="1" xfId="3" applyNumberFormat="1" applyFont="1" applyFill="1" applyBorder="1" applyAlignment="1">
      <alignment horizontal="center" vertical="center"/>
    </xf>
    <xf numFmtId="0" fontId="24" fillId="0" borderId="0" xfId="0" applyFont="1"/>
    <xf numFmtId="0" fontId="25" fillId="0" borderId="24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1" fillId="3" borderId="1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Font="1" applyFill="1" applyBorder="1" applyAlignment="1" applyProtection="1">
      <alignment horizontal="center" vertical="center"/>
      <protection locked="0"/>
    </xf>
    <xf numFmtId="0" fontId="6" fillId="3" borderId="0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Font="1" applyFill="1" applyAlignment="1" applyProtection="1">
      <alignment horizontal="left" vertical="center"/>
      <protection locked="0"/>
    </xf>
    <xf numFmtId="0" fontId="1" fillId="4" borderId="0" xfId="5" applyFill="1"/>
    <xf numFmtId="0" fontId="1" fillId="4" borderId="1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5" applyFill="1" applyBorder="1"/>
    <xf numFmtId="0" fontId="1" fillId="4" borderId="0" xfId="5" applyFont="1" applyFill="1" applyAlignment="1" applyProtection="1">
      <alignment horizontal="left" vertical="top" wrapText="1"/>
      <protection locked="0"/>
    </xf>
    <xf numFmtId="0" fontId="8" fillId="4" borderId="0" xfId="5" applyFont="1" applyFill="1" applyAlignment="1" applyProtection="1">
      <alignment horizontal="left" vertical="top"/>
      <protection locked="0"/>
    </xf>
    <xf numFmtId="0" fontId="1" fillId="4" borderId="0" xfId="5" applyFont="1" applyFill="1" applyAlignment="1" applyProtection="1">
      <alignment horizontal="center" vertical="center"/>
      <protection locked="0"/>
    </xf>
    <xf numFmtId="0" fontId="6" fillId="4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Font="1" applyFill="1" applyBorder="1" applyAlignment="1" applyProtection="1">
      <alignment horizontal="left" vertical="center"/>
      <protection locked="0"/>
    </xf>
    <xf numFmtId="0" fontId="6" fillId="3" borderId="0" xfId="5" applyFont="1" applyFill="1" applyBorder="1" applyAlignment="1" applyProtection="1">
      <alignment horizontal="center" vertical="center"/>
      <protection locked="0"/>
    </xf>
    <xf numFmtId="0" fontId="26" fillId="3" borderId="1" xfId="3" applyNumberFormat="1" applyFont="1" applyFill="1" applyBorder="1" applyAlignment="1">
      <alignment horizontal="center" vertical="center"/>
    </xf>
    <xf numFmtId="0" fontId="26" fillId="3" borderId="1" xfId="3" applyNumberFormat="1" applyFont="1" applyFill="1" applyBorder="1" applyAlignment="1" applyProtection="1">
      <alignment horizontal="left" vertical="center" wrapText="1"/>
      <protection locked="0"/>
    </xf>
    <xf numFmtId="0" fontId="1" fillId="3" borderId="1" xfId="3" applyNumberFormat="1" applyFont="1" applyFill="1" applyBorder="1" applyAlignment="1">
      <alignment horizontal="center" vertical="center"/>
    </xf>
    <xf numFmtId="0" fontId="26" fillId="3" borderId="19" xfId="3" applyNumberFormat="1" applyFont="1" applyFill="1" applyBorder="1" applyAlignment="1" applyProtection="1">
      <alignment horizontal="left" vertical="center" wrapText="1"/>
      <protection locked="0"/>
    </xf>
    <xf numFmtId="0" fontId="25" fillId="7" borderId="28" xfId="0" applyFont="1" applyFill="1" applyBorder="1" applyAlignment="1">
      <alignment vertical="top" wrapText="1"/>
    </xf>
    <xf numFmtId="0" fontId="10" fillId="2" borderId="0" xfId="3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25" fillId="7" borderId="33" xfId="0" applyFont="1" applyFill="1" applyBorder="1" applyAlignment="1">
      <alignment wrapText="1"/>
    </xf>
    <xf numFmtId="0" fontId="1" fillId="3" borderId="35" xfId="3" applyNumberFormat="1" applyFont="1" applyFill="1" applyBorder="1" applyAlignment="1" applyProtection="1">
      <alignment horizontal="left" vertical="center" wrapText="1"/>
      <protection locked="0"/>
    </xf>
    <xf numFmtId="0" fontId="26" fillId="3" borderId="8" xfId="3" applyNumberFormat="1" applyFont="1" applyFill="1" applyBorder="1" applyAlignment="1">
      <alignment horizontal="center" vertical="center"/>
    </xf>
    <xf numFmtId="0" fontId="26" fillId="3" borderId="42" xfId="3" applyNumberFormat="1" applyFont="1" applyFill="1" applyBorder="1" applyAlignment="1" applyProtection="1">
      <alignment horizontal="left" vertical="center" wrapText="1"/>
      <protection locked="0"/>
    </xf>
    <xf numFmtId="49" fontId="1" fillId="4" borderId="1" xfId="5" applyNumberFormat="1" applyFont="1" applyFill="1" applyBorder="1" applyAlignment="1" applyProtection="1">
      <alignment horizontal="center" vertical="center" textRotation="90"/>
      <protection locked="0"/>
    </xf>
    <xf numFmtId="49" fontId="1" fillId="4" borderId="1" xfId="5" applyNumberFormat="1" applyFont="1" applyFill="1" applyBorder="1" applyAlignment="1" applyProtection="1">
      <alignment horizontal="center" vertical="center"/>
      <protection locked="0"/>
    </xf>
    <xf numFmtId="49" fontId="1" fillId="4" borderId="1" xfId="5" applyNumberFormat="1" applyFont="1" applyFill="1" applyBorder="1" applyAlignment="1" applyProtection="1">
      <alignment horizontal="left" vertical="center" textRotation="90"/>
      <protection locked="0"/>
    </xf>
    <xf numFmtId="0" fontId="25" fillId="7" borderId="34" xfId="0" applyFont="1" applyFill="1" applyBorder="1" applyAlignment="1">
      <alignment wrapText="1"/>
    </xf>
    <xf numFmtId="0" fontId="1" fillId="3" borderId="1" xfId="5" applyNumberFormat="1" applyFont="1" applyFill="1" applyBorder="1" applyAlignment="1" applyProtection="1">
      <alignment horizontal="center" vertical="center"/>
      <protection locked="0"/>
    </xf>
    <xf numFmtId="0" fontId="1" fillId="4" borderId="1" xfId="5" applyNumberFormat="1" applyFont="1" applyFill="1" applyBorder="1" applyAlignment="1" applyProtection="1">
      <alignment horizontal="center" vertical="center"/>
      <protection locked="0"/>
    </xf>
    <xf numFmtId="0" fontId="6" fillId="3" borderId="1" xfId="5" applyNumberFormat="1" applyFont="1" applyFill="1" applyBorder="1" applyAlignment="1" applyProtection="1">
      <alignment horizontal="center" vertical="center"/>
      <protection locked="0"/>
    </xf>
    <xf numFmtId="0" fontId="23" fillId="8" borderId="1" xfId="5" applyNumberFormat="1" applyFont="1" applyFill="1" applyBorder="1" applyAlignment="1" applyProtection="1">
      <alignment horizontal="center" vertical="center"/>
      <protection locked="0"/>
    </xf>
    <xf numFmtId="0" fontId="1" fillId="3" borderId="2" xfId="5" applyNumberFormat="1" applyFont="1" applyFill="1" applyBorder="1" applyAlignment="1" applyProtection="1">
      <alignment horizontal="center" vertical="center"/>
      <protection locked="0"/>
    </xf>
    <xf numFmtId="0" fontId="1" fillId="3" borderId="11" xfId="5" applyNumberFormat="1" applyFont="1" applyFill="1" applyBorder="1" applyAlignment="1" applyProtection="1">
      <alignment horizontal="center" vertical="center"/>
      <protection locked="0"/>
    </xf>
    <xf numFmtId="0" fontId="1" fillId="3" borderId="12" xfId="5" applyNumberFormat="1" applyFont="1" applyFill="1" applyBorder="1" applyAlignment="1" applyProtection="1">
      <alignment horizontal="center" vertical="center"/>
      <protection locked="0"/>
    </xf>
    <xf numFmtId="0" fontId="1" fillId="3" borderId="1" xfId="5" applyNumberFormat="1" applyFont="1" applyFill="1" applyBorder="1" applyAlignment="1" applyProtection="1">
      <alignment horizontal="center" vertical="center"/>
      <protection locked="0"/>
    </xf>
    <xf numFmtId="0" fontId="1" fillId="4" borderId="1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Fill="1" applyBorder="1"/>
    <xf numFmtId="0" fontId="1" fillId="3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16" xfId="5" applyFill="1" applyBorder="1"/>
    <xf numFmtId="0" fontId="29" fillId="4" borderId="0" xfId="5" applyFont="1" applyFill="1"/>
    <xf numFmtId="0" fontId="1" fillId="4" borderId="6" xfId="5" applyFill="1" applyBorder="1"/>
    <xf numFmtId="0" fontId="6" fillId="3" borderId="11" xfId="5" applyNumberFormat="1" applyFont="1" applyFill="1" applyBorder="1" applyAlignment="1">
      <alignment horizontal="center" vertical="center"/>
    </xf>
    <xf numFmtId="0" fontId="6" fillId="3" borderId="1" xfId="5" applyNumberFormat="1" applyFont="1" applyFill="1" applyBorder="1" applyAlignment="1">
      <alignment horizontal="center" vertical="center"/>
    </xf>
    <xf numFmtId="0" fontId="6" fillId="3" borderId="12" xfId="5" applyNumberFormat="1" applyFont="1" applyFill="1" applyBorder="1" applyAlignment="1">
      <alignment horizontal="center" vertical="center"/>
    </xf>
    <xf numFmtId="0" fontId="30" fillId="4" borderId="12" xfId="5" applyNumberFormat="1" applyFont="1" applyFill="1" applyBorder="1" applyAlignment="1">
      <alignment horizontal="left" vertical="center" wrapText="1"/>
    </xf>
    <xf numFmtId="0" fontId="30" fillId="4" borderId="1" xfId="5" applyNumberFormat="1" applyFont="1" applyFill="1" applyBorder="1" applyAlignment="1">
      <alignment horizontal="left" vertical="center" wrapText="1"/>
    </xf>
    <xf numFmtId="0" fontId="30" fillId="4" borderId="11" xfId="5" applyNumberFormat="1" applyFont="1" applyFill="1" applyBorder="1" applyAlignment="1">
      <alignment horizontal="left" vertical="center" wrapText="1"/>
    </xf>
    <xf numFmtId="0" fontId="2" fillId="4" borderId="1" xfId="5" applyNumberFormat="1" applyFont="1" applyFill="1" applyBorder="1" applyAlignment="1">
      <alignment horizontal="center" vertical="center" wrapText="1"/>
    </xf>
    <xf numFmtId="0" fontId="30" fillId="4" borderId="2" xfId="5" applyNumberFormat="1" applyFont="1" applyFill="1" applyBorder="1" applyAlignment="1">
      <alignment horizontal="left" vertical="center" wrapText="1"/>
    </xf>
    <xf numFmtId="0" fontId="30" fillId="4" borderId="2" xfId="5" applyNumberFormat="1" applyFont="1" applyFill="1" applyBorder="1" applyAlignment="1">
      <alignment horizontal="center" vertical="center"/>
    </xf>
    <xf numFmtId="0" fontId="1" fillId="4" borderId="12" xfId="5" applyNumberFormat="1" applyFont="1" applyFill="1" applyBorder="1" applyAlignment="1">
      <alignment horizontal="left" vertical="center" wrapText="1"/>
    </xf>
    <xf numFmtId="0" fontId="1" fillId="4" borderId="1" xfId="5" applyNumberFormat="1" applyFont="1" applyFill="1" applyBorder="1" applyAlignment="1">
      <alignment horizontal="left" vertical="center" wrapText="1"/>
    </xf>
    <xf numFmtId="0" fontId="1" fillId="4" borderId="11" xfId="5" applyNumberFormat="1" applyFont="1" applyFill="1" applyBorder="1" applyAlignment="1">
      <alignment horizontal="left" vertical="center" wrapText="1"/>
    </xf>
    <xf numFmtId="0" fontId="1" fillId="4" borderId="2" xfId="5" applyNumberFormat="1" applyFont="1" applyFill="1" applyBorder="1" applyAlignment="1">
      <alignment horizontal="center" vertical="center" wrapText="1"/>
    </xf>
    <xf numFmtId="0" fontId="30" fillId="4" borderId="4" xfId="5" applyNumberFormat="1" applyFont="1" applyFill="1" applyBorder="1" applyAlignment="1">
      <alignment horizontal="center" vertical="center" wrapText="1"/>
    </xf>
    <xf numFmtId="0" fontId="1" fillId="4" borderId="11" xfId="5" applyNumberFormat="1" applyFont="1" applyFill="1" applyBorder="1" applyAlignment="1">
      <alignment horizontal="center" vertical="center" wrapText="1"/>
    </xf>
    <xf numFmtId="0" fontId="1" fillId="3" borderId="43" xfId="5" applyNumberFormat="1" applyFont="1" applyFill="1" applyBorder="1" applyAlignment="1">
      <alignment horizontal="center" vertical="center"/>
    </xf>
    <xf numFmtId="0" fontId="1" fillId="3" borderId="1" xfId="5" applyNumberFormat="1" applyFont="1" applyFill="1" applyBorder="1" applyAlignment="1">
      <alignment horizontal="center" vertical="center"/>
    </xf>
    <xf numFmtId="0" fontId="1" fillId="3" borderId="0" xfId="5" applyNumberFormat="1" applyFont="1" applyFill="1" applyBorder="1" applyAlignment="1">
      <alignment horizontal="center" vertical="center"/>
    </xf>
    <xf numFmtId="0" fontId="1" fillId="3" borderId="5" xfId="5" applyNumberFormat="1" applyFont="1" applyFill="1" applyBorder="1" applyAlignment="1">
      <alignment horizontal="center" vertical="center"/>
    </xf>
    <xf numFmtId="0" fontId="1" fillId="3" borderId="3" xfId="5" applyNumberFormat="1" applyFont="1" applyFill="1" applyBorder="1" applyAlignment="1">
      <alignment horizontal="center" vertical="center"/>
    </xf>
    <xf numFmtId="0" fontId="1" fillId="3" borderId="14" xfId="5" applyNumberFormat="1" applyFont="1" applyFill="1" applyBorder="1" applyAlignment="1">
      <alignment horizontal="center" vertical="center"/>
    </xf>
    <xf numFmtId="0" fontId="1" fillId="3" borderId="37" xfId="5" applyNumberFormat="1" applyFont="1" applyFill="1" applyBorder="1" applyAlignment="1" applyProtection="1">
      <alignment horizontal="center" vertical="center" wrapText="1"/>
      <protection locked="0"/>
    </xf>
    <xf numFmtId="0" fontId="1" fillId="3" borderId="46" xfId="5" applyNumberFormat="1" applyFont="1" applyFill="1" applyBorder="1" applyAlignment="1" applyProtection="1">
      <alignment horizontal="center" vertical="center" wrapText="1"/>
      <protection locked="0"/>
    </xf>
    <xf numFmtId="0" fontId="1" fillId="3" borderId="47" xfId="5" applyNumberFormat="1" applyFont="1" applyFill="1" applyBorder="1" applyAlignment="1" applyProtection="1">
      <alignment horizontal="center" vertical="center" wrapText="1"/>
      <protection locked="0"/>
    </xf>
    <xf numFmtId="0" fontId="1" fillId="3" borderId="13" xfId="5" applyNumberFormat="1" applyFont="1" applyFill="1" applyBorder="1" applyAlignment="1">
      <alignment horizontal="center" vertical="center"/>
    </xf>
    <xf numFmtId="0" fontId="1" fillId="3" borderId="16" xfId="5" applyNumberFormat="1" applyFont="1" applyFill="1" applyBorder="1" applyAlignment="1">
      <alignment horizontal="center" vertical="center"/>
    </xf>
    <xf numFmtId="0" fontId="1" fillId="3" borderId="49" xfId="5" applyNumberFormat="1" applyFont="1" applyFill="1" applyBorder="1" applyAlignment="1">
      <alignment horizontal="center" vertical="center"/>
    </xf>
    <xf numFmtId="0" fontId="1" fillId="4" borderId="51" xfId="5" applyFill="1" applyBorder="1"/>
    <xf numFmtId="0" fontId="1" fillId="3" borderId="2" xfId="5" applyNumberFormat="1" applyFont="1" applyFill="1" applyBorder="1" applyAlignment="1">
      <alignment horizontal="center" vertical="center" wrapText="1"/>
    </xf>
    <xf numFmtId="0" fontId="1" fillId="3" borderId="52" xfId="5" applyNumberFormat="1" applyFont="1" applyFill="1" applyBorder="1" applyAlignment="1">
      <alignment horizontal="center" vertical="center" wrapText="1"/>
    </xf>
    <xf numFmtId="0" fontId="1" fillId="3" borderId="54" xfId="5" applyNumberFormat="1" applyFont="1" applyFill="1" applyBorder="1" applyAlignment="1">
      <alignment horizontal="center" vertical="center" wrapText="1"/>
    </xf>
    <xf numFmtId="0" fontId="1" fillId="3" borderId="8" xfId="5" applyNumberFormat="1" applyFont="1" applyFill="1" applyBorder="1" applyAlignment="1">
      <alignment horizontal="center" vertical="center"/>
    </xf>
    <xf numFmtId="0" fontId="1" fillId="3" borderId="57" xfId="5" applyNumberFormat="1" applyFont="1" applyFill="1" applyBorder="1" applyAlignment="1">
      <alignment horizontal="center" vertical="center" wrapText="1"/>
    </xf>
    <xf numFmtId="0" fontId="1" fillId="3" borderId="12" xfId="5" applyNumberFormat="1" applyFont="1" applyFill="1" applyBorder="1" applyAlignment="1">
      <alignment horizontal="center" vertical="center" wrapText="1"/>
    </xf>
    <xf numFmtId="0" fontId="1" fillId="3" borderId="12" xfId="5" applyNumberFormat="1" applyFont="1" applyFill="1" applyBorder="1" applyAlignment="1">
      <alignment horizontal="center" vertical="center"/>
    </xf>
    <xf numFmtId="0" fontId="1" fillId="3" borderId="58" xfId="5" applyNumberFormat="1" applyFont="1" applyFill="1" applyBorder="1" applyAlignment="1">
      <alignment horizontal="center" vertical="center"/>
    </xf>
    <xf numFmtId="0" fontId="1" fillId="3" borderId="59" xfId="5" applyNumberFormat="1" applyFont="1" applyFill="1" applyBorder="1" applyAlignment="1">
      <alignment horizontal="center" vertical="center"/>
    </xf>
    <xf numFmtId="0" fontId="1" fillId="3" borderId="2" xfId="5" applyNumberFormat="1" applyFont="1" applyFill="1" applyBorder="1" applyAlignment="1">
      <alignment horizontal="center" vertical="center"/>
    </xf>
    <xf numFmtId="0" fontId="1" fillId="3" borderId="1" xfId="5" applyNumberFormat="1" applyFont="1" applyFill="1" applyBorder="1" applyAlignment="1">
      <alignment horizontal="left" vertical="center" wrapText="1"/>
    </xf>
    <xf numFmtId="0" fontId="1" fillId="3" borderId="40" xfId="5" applyNumberFormat="1" applyFont="1" applyFill="1" applyBorder="1" applyAlignment="1">
      <alignment horizontal="center" vertical="center" wrapText="1"/>
    </xf>
    <xf numFmtId="0" fontId="1" fillId="3" borderId="61" xfId="5" applyNumberFormat="1" applyFont="1" applyFill="1" applyBorder="1" applyAlignment="1">
      <alignment horizontal="center" vertical="center" wrapText="1"/>
    </xf>
    <xf numFmtId="0" fontId="1" fillId="3" borderId="18" xfId="5" applyNumberFormat="1" applyFont="1" applyFill="1" applyBorder="1" applyAlignment="1">
      <alignment horizontal="center" vertical="center"/>
    </xf>
    <xf numFmtId="0" fontId="1" fillId="3" borderId="37" xfId="5" applyNumberFormat="1" applyFont="1" applyFill="1" applyBorder="1" applyAlignment="1">
      <alignment horizontal="center" vertical="center"/>
    </xf>
    <xf numFmtId="0" fontId="1" fillId="3" borderId="9" xfId="5" applyNumberFormat="1" applyFont="1" applyFill="1" applyBorder="1" applyAlignment="1">
      <alignment horizontal="center" vertical="center"/>
    </xf>
    <xf numFmtId="0" fontId="1" fillId="3" borderId="40" xfId="5" applyNumberFormat="1" applyFont="1" applyFill="1" applyBorder="1" applyAlignment="1">
      <alignment horizontal="center" vertical="center"/>
    </xf>
    <xf numFmtId="0" fontId="1" fillId="3" borderId="20" xfId="5" applyNumberFormat="1" applyFont="1" applyFill="1" applyBorder="1" applyAlignment="1">
      <alignment horizontal="center" vertical="center"/>
    </xf>
    <xf numFmtId="0" fontId="1" fillId="3" borderId="4" xfId="5" applyNumberFormat="1" applyFont="1" applyFill="1" applyBorder="1" applyAlignment="1">
      <alignment horizontal="center" vertical="center"/>
    </xf>
    <xf numFmtId="0" fontId="1" fillId="3" borderId="48" xfId="5" applyNumberFormat="1" applyFont="1" applyFill="1" applyBorder="1" applyAlignment="1">
      <alignment horizontal="center" vertical="center" wrapText="1"/>
    </xf>
    <xf numFmtId="0" fontId="1" fillId="3" borderId="47" xfId="5" applyNumberFormat="1" applyFont="1" applyFill="1" applyBorder="1" applyAlignment="1">
      <alignment horizontal="center" vertical="center" wrapText="1"/>
    </xf>
    <xf numFmtId="0" fontId="1" fillId="3" borderId="47" xfId="5" applyNumberFormat="1" applyFont="1" applyFill="1" applyBorder="1" applyAlignment="1">
      <alignment horizontal="center" vertical="center"/>
    </xf>
    <xf numFmtId="0" fontId="1" fillId="3" borderId="46" xfId="5" applyNumberFormat="1" applyFont="1" applyFill="1" applyBorder="1" applyAlignment="1">
      <alignment horizontal="center" vertical="center"/>
    </xf>
    <xf numFmtId="0" fontId="1" fillId="3" borderId="7" xfId="5" applyNumberFormat="1" applyFont="1" applyFill="1" applyBorder="1" applyAlignment="1">
      <alignment horizontal="center" vertical="center"/>
    </xf>
    <xf numFmtId="0" fontId="1" fillId="3" borderId="10" xfId="5" applyNumberFormat="1" applyFont="1" applyFill="1" applyBorder="1" applyAlignment="1">
      <alignment horizontal="center" vertical="center"/>
    </xf>
    <xf numFmtId="0" fontId="1" fillId="3" borderId="15" xfId="5" applyNumberFormat="1" applyFont="1" applyFill="1" applyBorder="1" applyAlignment="1">
      <alignment horizontal="left" vertical="center"/>
    </xf>
    <xf numFmtId="0" fontId="1" fillId="3" borderId="0" xfId="5" applyNumberFormat="1" applyFont="1" applyFill="1" applyBorder="1" applyAlignment="1">
      <alignment horizontal="left" vertical="center"/>
    </xf>
    <xf numFmtId="0" fontId="1" fillId="4" borderId="0" xfId="5" applyFill="1" applyAlignment="1">
      <alignment vertical="center"/>
    </xf>
    <xf numFmtId="0" fontId="1" fillId="4" borderId="62" xfId="5" applyFill="1" applyBorder="1" applyAlignment="1">
      <alignment vertical="center"/>
    </xf>
    <xf numFmtId="0" fontId="1" fillId="3" borderId="63" xfId="5" applyNumberFormat="1" applyFont="1" applyFill="1" applyBorder="1" applyAlignment="1">
      <alignment horizontal="center" vertical="center" wrapText="1"/>
    </xf>
    <xf numFmtId="0" fontId="1" fillId="3" borderId="0" xfId="5" applyFont="1" applyFill="1" applyBorder="1" applyAlignment="1">
      <alignment horizontal="center" vertical="center"/>
    </xf>
    <xf numFmtId="0" fontId="1" fillId="5" borderId="1" xfId="5" applyFont="1" applyFill="1" applyBorder="1" applyAlignment="1">
      <alignment horizontal="center" vertical="center"/>
    </xf>
    <xf numFmtId="0" fontId="1" fillId="5" borderId="1" xfId="5" applyNumberFormat="1" applyFont="1" applyFill="1" applyBorder="1" applyAlignment="1">
      <alignment horizontal="center" vertical="center"/>
    </xf>
    <xf numFmtId="0" fontId="1" fillId="5" borderId="2" xfId="5" applyFont="1" applyFill="1" applyBorder="1" applyAlignment="1">
      <alignment horizontal="center" vertical="center"/>
    </xf>
    <xf numFmtId="0" fontId="1" fillId="3" borderId="19" xfId="5" applyFont="1" applyFill="1" applyBorder="1" applyAlignment="1">
      <alignment horizontal="center" vertical="center"/>
    </xf>
    <xf numFmtId="0" fontId="1" fillId="3" borderId="1" xfId="5" applyFont="1" applyFill="1" applyBorder="1" applyAlignment="1">
      <alignment horizontal="center" vertical="center"/>
    </xf>
    <xf numFmtId="0" fontId="1" fillId="3" borderId="12" xfId="5" applyFont="1" applyFill="1" applyBorder="1" applyAlignment="1">
      <alignment horizontal="center" vertical="center"/>
    </xf>
    <xf numFmtId="0" fontId="1" fillId="3" borderId="11" xfId="5" applyFont="1" applyFill="1" applyBorder="1" applyAlignment="1">
      <alignment horizontal="center" vertical="center"/>
    </xf>
    <xf numFmtId="0" fontId="1" fillId="3" borderId="62" xfId="5" applyFont="1" applyFill="1" applyBorder="1" applyAlignment="1">
      <alignment horizontal="center" vertical="center"/>
    </xf>
    <xf numFmtId="0" fontId="1" fillId="5" borderId="0" xfId="5" applyFont="1" applyFill="1" applyBorder="1" applyAlignment="1">
      <alignment horizontal="center" vertical="center"/>
    </xf>
    <xf numFmtId="0" fontId="1" fillId="3" borderId="64" xfId="5" applyNumberFormat="1" applyFont="1" applyFill="1" applyBorder="1" applyAlignment="1">
      <alignment horizontal="center" vertical="center"/>
    </xf>
    <xf numFmtId="0" fontId="1" fillId="3" borderId="64" xfId="5" applyFont="1" applyFill="1" applyBorder="1" applyAlignment="1">
      <alignment horizontal="center" vertical="center"/>
    </xf>
    <xf numFmtId="0" fontId="1" fillId="3" borderId="41" xfId="5" applyFont="1" applyFill="1" applyBorder="1" applyAlignment="1">
      <alignment horizontal="center" vertical="center"/>
    </xf>
    <xf numFmtId="0" fontId="1" fillId="3" borderId="1" xfId="5" applyNumberFormat="1" applyFont="1" applyFill="1" applyBorder="1" applyAlignment="1">
      <alignment horizontal="center" vertical="center" wrapText="1"/>
    </xf>
    <xf numFmtId="0" fontId="1" fillId="6" borderId="19" xfId="5" applyNumberFormat="1" applyFont="1" applyFill="1" applyBorder="1" applyAlignment="1">
      <alignment horizontal="center" vertical="center"/>
    </xf>
    <xf numFmtId="0" fontId="1" fillId="6" borderId="1" xfId="5" applyNumberFormat="1" applyFont="1" applyFill="1" applyBorder="1" applyAlignment="1">
      <alignment horizontal="center" vertical="center"/>
    </xf>
    <xf numFmtId="0" fontId="1" fillId="6" borderId="12" xfId="5" applyNumberFormat="1" applyFont="1" applyFill="1" applyBorder="1" applyAlignment="1">
      <alignment horizontal="center" vertical="center"/>
    </xf>
    <xf numFmtId="0" fontId="1" fillId="3" borderId="19" xfId="5" applyNumberFormat="1" applyFont="1" applyFill="1" applyBorder="1" applyAlignment="1">
      <alignment horizontal="center" vertical="center"/>
    </xf>
    <xf numFmtId="0" fontId="1" fillId="3" borderId="11" xfId="5" applyNumberFormat="1" applyFont="1" applyFill="1" applyBorder="1" applyAlignment="1">
      <alignment horizontal="center" vertical="center"/>
    </xf>
    <xf numFmtId="0" fontId="1" fillId="3" borderId="21" xfId="5" applyNumberFormat="1" applyFont="1" applyFill="1" applyBorder="1" applyAlignment="1">
      <alignment horizontal="center" vertical="center"/>
    </xf>
    <xf numFmtId="0" fontId="1" fillId="3" borderId="31" xfId="5" applyNumberFormat="1" applyFont="1" applyFill="1" applyBorder="1" applyAlignment="1">
      <alignment horizontal="center" vertical="center"/>
    </xf>
    <xf numFmtId="0" fontId="1" fillId="3" borderId="31" xfId="5" applyNumberFormat="1" applyFont="1" applyFill="1" applyBorder="1" applyAlignment="1" applyProtection="1">
      <alignment horizontal="center" vertical="center"/>
      <protection locked="0"/>
    </xf>
    <xf numFmtId="0" fontId="1" fillId="3" borderId="1" xfId="5" applyNumberFormat="1" applyFont="1" applyFill="1" applyBorder="1" applyAlignment="1" applyProtection="1">
      <alignment horizontal="left" vertical="center" wrapText="1"/>
      <protection locked="0"/>
    </xf>
    <xf numFmtId="0" fontId="29" fillId="3" borderId="1" xfId="5" applyNumberFormat="1" applyFont="1" applyFill="1" applyBorder="1" applyAlignment="1">
      <alignment horizontal="center" vertical="center" wrapText="1"/>
    </xf>
    <xf numFmtId="0" fontId="1" fillId="3" borderId="50" xfId="5" applyNumberFormat="1" applyFont="1" applyFill="1" applyBorder="1" applyAlignment="1">
      <alignment horizontal="center" vertical="center"/>
    </xf>
    <xf numFmtId="0" fontId="1" fillId="5" borderId="49" xfId="5" applyNumberFormat="1" applyFont="1" applyFill="1" applyBorder="1" applyAlignment="1">
      <alignment horizontal="center" vertical="center"/>
    </xf>
    <xf numFmtId="0" fontId="1" fillId="5" borderId="40" xfId="5" applyNumberFormat="1" applyFont="1" applyFill="1" applyBorder="1" applyAlignment="1">
      <alignment horizontal="center" vertical="center"/>
    </xf>
    <xf numFmtId="0" fontId="1" fillId="5" borderId="37" xfId="5" applyNumberFormat="1" applyFont="1" applyFill="1" applyBorder="1" applyAlignment="1">
      <alignment horizontal="center" vertical="center"/>
    </xf>
    <xf numFmtId="0" fontId="1" fillId="5" borderId="9" xfId="5" applyNumberFormat="1" applyFont="1" applyFill="1" applyBorder="1" applyAlignment="1">
      <alignment horizontal="center" vertical="center"/>
    </xf>
    <xf numFmtId="0" fontId="1" fillId="3" borderId="6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NumberFormat="1" applyFont="1" applyFill="1" applyBorder="1" applyAlignment="1">
      <alignment horizontal="center" vertical="center" wrapText="1"/>
    </xf>
    <xf numFmtId="0" fontId="1" fillId="6" borderId="6" xfId="5" applyNumberFormat="1" applyFont="1" applyFill="1" applyBorder="1" applyAlignment="1">
      <alignment horizontal="center" vertical="center"/>
    </xf>
    <xf numFmtId="0" fontId="1" fillId="6" borderId="66" xfId="5" applyNumberFormat="1" applyFont="1" applyFill="1" applyBorder="1" applyAlignment="1">
      <alignment horizontal="center" vertical="center"/>
    </xf>
    <xf numFmtId="0" fontId="1" fillId="3" borderId="6" xfId="5" applyNumberFormat="1" applyFont="1" applyFill="1" applyBorder="1" applyAlignment="1">
      <alignment horizontal="center" vertical="center"/>
    </xf>
    <xf numFmtId="0" fontId="1" fillId="3" borderId="23" xfId="5" applyNumberFormat="1" applyFont="1" applyFill="1" applyBorder="1" applyAlignment="1">
      <alignment horizontal="center" vertical="center"/>
    </xf>
    <xf numFmtId="0" fontId="1" fillId="5" borderId="0" xfId="5" applyNumberFormat="1" applyFont="1" applyFill="1" applyBorder="1" applyAlignment="1">
      <alignment horizontal="center" vertical="center"/>
    </xf>
    <xf numFmtId="0" fontId="1" fillId="3" borderId="10" xfId="5" applyNumberFormat="1" applyFont="1" applyFill="1" applyBorder="1" applyAlignment="1" applyProtection="1">
      <alignment horizontal="left" vertical="center" wrapText="1"/>
      <protection locked="0"/>
    </xf>
    <xf numFmtId="0" fontId="1" fillId="3" borderId="19" xfId="7" applyNumberFormat="1" applyFont="1" applyBorder="1">
      <alignment horizontal="center" vertical="center"/>
      <protection locked="0"/>
    </xf>
    <xf numFmtId="0" fontId="1" fillId="3" borderId="22" xfId="5" applyNumberFormat="1" applyFont="1" applyFill="1" applyBorder="1" applyAlignment="1">
      <alignment horizontal="center" vertical="center"/>
    </xf>
    <xf numFmtId="0" fontId="1" fillId="5" borderId="67" xfId="5" applyNumberFormat="1" applyFont="1" applyFill="1" applyBorder="1" applyAlignment="1">
      <alignment horizontal="center" vertical="center"/>
    </xf>
    <xf numFmtId="0" fontId="1" fillId="5" borderId="32" xfId="5" applyNumberFormat="1" applyFont="1" applyFill="1" applyBorder="1" applyAlignment="1">
      <alignment horizontal="center" vertical="center"/>
    </xf>
    <xf numFmtId="0" fontId="1" fillId="4" borderId="62" xfId="5" applyFont="1" applyFill="1" applyBorder="1" applyAlignment="1">
      <alignment vertical="center"/>
    </xf>
    <xf numFmtId="0" fontId="1" fillId="6" borderId="64" xfId="5" applyNumberFormat="1" applyFont="1" applyFill="1" applyBorder="1" applyAlignment="1">
      <alignment horizontal="center" vertical="center"/>
    </xf>
    <xf numFmtId="0" fontId="1" fillId="3" borderId="19" xfId="5" applyNumberFormat="1" applyFont="1" applyFill="1" applyBorder="1" applyAlignment="1">
      <alignment horizontal="center" vertical="center" wrapText="1"/>
    </xf>
    <xf numFmtId="0" fontId="1" fillId="5" borderId="5" xfId="5" applyNumberFormat="1" applyFont="1" applyFill="1" applyBorder="1" applyAlignment="1">
      <alignment horizontal="center" vertical="center"/>
    </xf>
    <xf numFmtId="0" fontId="1" fillId="3" borderId="5" xfId="5" applyNumberFormat="1" applyFont="1" applyFill="1" applyBorder="1" applyAlignment="1">
      <alignment horizontal="center" vertical="center" wrapText="1"/>
    </xf>
    <xf numFmtId="0" fontId="1" fillId="3" borderId="2" xfId="7" applyNumberFormat="1" applyFont="1" applyBorder="1">
      <alignment horizontal="center" vertical="center"/>
      <protection locked="0"/>
    </xf>
    <xf numFmtId="0" fontId="1" fillId="3" borderId="69" xfId="5" applyNumberFormat="1" applyFont="1" applyFill="1" applyBorder="1" applyAlignment="1">
      <alignment horizontal="center" vertical="center"/>
    </xf>
    <xf numFmtId="0" fontId="1" fillId="5" borderId="34" xfId="5" applyNumberFormat="1" applyFont="1" applyFill="1" applyBorder="1" applyAlignment="1">
      <alignment horizontal="center" vertical="center"/>
    </xf>
    <xf numFmtId="0" fontId="1" fillId="5" borderId="18" xfId="5" applyNumberFormat="1" applyFont="1" applyFill="1" applyBorder="1" applyAlignment="1">
      <alignment horizontal="center" vertical="center"/>
    </xf>
    <xf numFmtId="0" fontId="1" fillId="3" borderId="15" xfId="5" applyNumberFormat="1" applyFont="1" applyFill="1" applyBorder="1" applyAlignment="1">
      <alignment horizontal="center" vertical="center"/>
    </xf>
    <xf numFmtId="0" fontId="1" fillId="6" borderId="42" xfId="5" applyNumberFormat="1" applyFont="1" applyFill="1" applyBorder="1" applyAlignment="1">
      <alignment horizontal="center" vertical="center"/>
    </xf>
    <xf numFmtId="0" fontId="1" fillId="3" borderId="31" xfId="7" applyNumberFormat="1">
      <alignment horizontal="center" vertical="center"/>
      <protection locked="0"/>
    </xf>
    <xf numFmtId="0" fontId="1" fillId="5" borderId="27" xfId="5" applyNumberFormat="1" applyFont="1" applyFill="1" applyBorder="1" applyAlignment="1">
      <alignment horizontal="center" vertical="center"/>
    </xf>
    <xf numFmtId="0" fontId="1" fillId="5" borderId="30" xfId="5" applyNumberFormat="1" applyFont="1" applyFill="1" applyBorder="1" applyAlignment="1">
      <alignment horizontal="center" vertical="center"/>
    </xf>
    <xf numFmtId="0" fontId="6" fillId="5" borderId="2" xfId="5" applyFont="1" applyFill="1" applyBorder="1" applyAlignment="1">
      <alignment horizontal="center" vertical="center"/>
    </xf>
    <xf numFmtId="0" fontId="1" fillId="5" borderId="16" xfId="5" applyFont="1" applyFill="1" applyBorder="1" applyAlignment="1">
      <alignment horizontal="center" vertical="center"/>
    </xf>
    <xf numFmtId="0" fontId="1" fillId="6" borderId="1" xfId="5" applyFont="1" applyFill="1" applyBorder="1" applyAlignment="1">
      <alignment horizontal="center" vertical="center"/>
    </xf>
    <xf numFmtId="0" fontId="1" fillId="3" borderId="2" xfId="5" applyFont="1" applyFill="1" applyBorder="1" applyAlignment="1">
      <alignment horizontal="center" vertical="center"/>
    </xf>
    <xf numFmtId="0" fontId="2" fillId="3" borderId="64" xfId="5" applyNumberFormat="1" applyFont="1" applyFill="1" applyBorder="1" applyAlignment="1">
      <alignment horizontal="center" vertical="center"/>
    </xf>
    <xf numFmtId="0" fontId="21" fillId="3" borderId="19" xfId="5" applyNumberFormat="1" applyFont="1" applyFill="1" applyBorder="1" applyAlignment="1" applyProtection="1">
      <alignment horizontal="left" vertical="center" wrapText="1"/>
      <protection locked="0"/>
    </xf>
    <xf numFmtId="0" fontId="21" fillId="3" borderId="1" xfId="5" applyNumberFormat="1" applyFont="1" applyFill="1" applyBorder="1" applyAlignment="1">
      <alignment horizontal="center" vertical="center"/>
    </xf>
    <xf numFmtId="0" fontId="2" fillId="3" borderId="1" xfId="5" applyNumberFormat="1" applyFont="1" applyFill="1" applyBorder="1" applyAlignment="1">
      <alignment horizontal="center" vertical="center"/>
    </xf>
    <xf numFmtId="0" fontId="1" fillId="3" borderId="25" xfId="7" applyNumberFormat="1" applyFont="1" applyBorder="1">
      <alignment horizontal="center" vertical="center"/>
      <protection locked="0"/>
    </xf>
    <xf numFmtId="0" fontId="31" fillId="3" borderId="1" xfId="5" applyNumberFormat="1" applyFont="1" applyFill="1" applyBorder="1" applyAlignment="1">
      <alignment horizontal="center" vertical="center"/>
    </xf>
    <xf numFmtId="0" fontId="31" fillId="3" borderId="70" xfId="5" applyNumberFormat="1" applyFont="1" applyFill="1" applyBorder="1" applyAlignment="1">
      <alignment horizontal="left" vertical="center" wrapText="1"/>
    </xf>
    <xf numFmtId="0" fontId="31" fillId="3" borderId="9" xfId="5" applyNumberFormat="1" applyFont="1" applyFill="1" applyBorder="1" applyAlignment="1">
      <alignment horizontal="center" vertical="center"/>
    </xf>
    <xf numFmtId="0" fontId="1" fillId="5" borderId="70" xfId="5" applyNumberFormat="1" applyFont="1" applyFill="1" applyBorder="1" applyAlignment="1">
      <alignment horizontal="left" vertical="center" wrapText="1"/>
    </xf>
    <xf numFmtId="0" fontId="1" fillId="5" borderId="3" xfId="5" applyNumberFormat="1" applyFont="1" applyFill="1" applyBorder="1" applyAlignment="1">
      <alignment horizontal="center" vertical="center"/>
    </xf>
    <xf numFmtId="0" fontId="1" fillId="5" borderId="14" xfId="5" applyNumberFormat="1" applyFont="1" applyFill="1" applyBorder="1" applyAlignment="1">
      <alignment horizontal="center" vertical="center"/>
    </xf>
    <xf numFmtId="0" fontId="1" fillId="5" borderId="29" xfId="5" applyFont="1" applyFill="1" applyBorder="1" applyAlignment="1">
      <alignment horizontal="center" vertical="center"/>
    </xf>
    <xf numFmtId="0" fontId="1" fillId="5" borderId="3" xfId="5" applyFont="1" applyFill="1" applyBorder="1" applyAlignment="1">
      <alignment horizontal="center" vertical="center"/>
    </xf>
    <xf numFmtId="0" fontId="1" fillId="5" borderId="14" xfId="5" applyFont="1" applyFill="1" applyBorder="1" applyAlignment="1">
      <alignment horizontal="center" vertical="center"/>
    </xf>
    <xf numFmtId="0" fontId="1" fillId="5" borderId="4" xfId="5" applyFont="1" applyFill="1" applyBorder="1" applyAlignment="1">
      <alignment horizontal="center" vertical="center"/>
    </xf>
    <xf numFmtId="0" fontId="1" fillId="5" borderId="71" xfId="5" applyFont="1" applyFill="1" applyBorder="1" applyAlignment="1">
      <alignment horizontal="center" vertical="center"/>
    </xf>
    <xf numFmtId="0" fontId="1" fillId="5" borderId="62" xfId="5" applyFont="1" applyFill="1" applyBorder="1" applyAlignment="1">
      <alignment horizontal="center" vertical="center"/>
    </xf>
    <xf numFmtId="0" fontId="1" fillId="5" borderId="41" xfId="5" applyFont="1" applyFill="1" applyBorder="1" applyAlignment="1">
      <alignment horizontal="center" vertical="center"/>
    </xf>
    <xf numFmtId="0" fontId="27" fillId="3" borderId="4" xfId="5" applyNumberFormat="1" applyFont="1" applyFill="1" applyBorder="1" applyAlignment="1">
      <alignment horizontal="center" vertical="center"/>
    </xf>
    <xf numFmtId="0" fontId="1" fillId="4" borderId="62" xfId="5" applyFill="1" applyBorder="1"/>
    <xf numFmtId="0" fontId="1" fillId="3" borderId="41" xfId="5" applyNumberFormat="1" applyFont="1" applyFill="1" applyBorder="1" applyAlignment="1">
      <alignment horizontal="center" vertical="center"/>
    </xf>
    <xf numFmtId="0" fontId="1" fillId="3" borderId="72" xfId="5" applyNumberFormat="1" applyFont="1" applyFill="1" applyBorder="1" applyAlignment="1">
      <alignment horizontal="center" vertical="center"/>
    </xf>
    <xf numFmtId="0" fontId="1" fillId="3" borderId="39" xfId="5" applyNumberFormat="1" applyFont="1" applyFill="1" applyBorder="1" applyAlignment="1">
      <alignment horizontal="center" vertical="center"/>
    </xf>
    <xf numFmtId="0" fontId="1" fillId="5" borderId="13" xfId="5" applyNumberFormat="1" applyFont="1" applyFill="1" applyBorder="1" applyAlignment="1">
      <alignment horizontal="center" vertical="center"/>
    </xf>
    <xf numFmtId="0" fontId="1" fillId="3" borderId="74" xfId="5" applyNumberFormat="1" applyFont="1" applyFill="1" applyBorder="1" applyAlignment="1">
      <alignment horizontal="left" vertical="center"/>
    </xf>
    <xf numFmtId="0" fontId="1" fillId="3" borderId="1" xfId="5" applyFont="1" applyFill="1" applyBorder="1" applyAlignment="1" applyProtection="1">
      <alignment horizontal="center" vertical="center"/>
      <protection locked="0"/>
    </xf>
    <xf numFmtId="0" fontId="1" fillId="3" borderId="19" xfId="5" applyFont="1" applyFill="1" applyBorder="1" applyAlignment="1" applyProtection="1">
      <alignment horizontal="center" vertical="center"/>
      <protection locked="0"/>
    </xf>
    <xf numFmtId="0" fontId="1" fillId="3" borderId="21" xfId="5" applyFont="1" applyFill="1" applyBorder="1" applyAlignment="1" applyProtection="1">
      <alignment horizontal="center" vertical="center"/>
      <protection locked="0"/>
    </xf>
    <xf numFmtId="0" fontId="1" fillId="5" borderId="1" xfId="5" applyFont="1" applyFill="1" applyBorder="1" applyAlignment="1" applyProtection="1">
      <alignment horizontal="center" vertical="center"/>
      <protection locked="0"/>
    </xf>
    <xf numFmtId="0" fontId="1" fillId="4" borderId="0" xfId="5" applyFill="1" applyAlignment="1">
      <alignment horizontal="center" vertical="center" textRotation="90" wrapText="1"/>
    </xf>
    <xf numFmtId="0" fontId="1" fillId="4" borderId="62" xfId="5" applyFill="1" applyBorder="1" applyAlignment="1">
      <alignment horizontal="center" vertical="center" textRotation="90" wrapText="1"/>
    </xf>
    <xf numFmtId="0" fontId="1" fillId="3" borderId="2" xfId="5" applyFont="1" applyFill="1" applyBorder="1" applyAlignment="1" applyProtection="1">
      <alignment horizontal="center" vertical="center" textRotation="90" wrapText="1"/>
      <protection locked="0"/>
    </xf>
    <xf numFmtId="0" fontId="1" fillId="3" borderId="11" xfId="5" applyFont="1" applyFill="1" applyBorder="1" applyAlignment="1" applyProtection="1">
      <alignment horizontal="center" vertical="center" textRotation="90" wrapText="1"/>
      <protection locked="0"/>
    </xf>
    <xf numFmtId="0" fontId="1" fillId="3" borderId="2" xfId="5" applyFont="1" applyFill="1" applyBorder="1" applyAlignment="1" applyProtection="1">
      <alignment horizontal="center" vertical="center" wrapText="1"/>
      <protection locked="0"/>
    </xf>
    <xf numFmtId="0" fontId="1" fillId="3" borderId="11" xfId="5" applyFont="1" applyFill="1" applyBorder="1" applyAlignment="1" applyProtection="1">
      <alignment horizontal="center" vertical="center"/>
      <protection locked="0"/>
    </xf>
    <xf numFmtId="0" fontId="1" fillId="3" borderId="2" xfId="5" applyFont="1" applyFill="1" applyBorder="1" applyAlignment="1" applyProtection="1">
      <alignment horizontal="center" vertical="center"/>
      <protection locked="0"/>
    </xf>
    <xf numFmtId="0" fontId="1" fillId="3" borderId="12" xfId="5" applyFont="1" applyFill="1" applyBorder="1" applyAlignment="1" applyProtection="1">
      <alignment horizontal="center" vertical="center"/>
      <protection locked="0"/>
    </xf>
    <xf numFmtId="0" fontId="1" fillId="3" borderId="13" xfId="5" applyFont="1" applyFill="1" applyBorder="1" applyAlignment="1" applyProtection="1">
      <alignment horizontal="center" vertical="center" wrapText="1"/>
      <protection locked="0"/>
    </xf>
    <xf numFmtId="0" fontId="1" fillId="3" borderId="1" xfId="5" applyFont="1" applyFill="1" applyBorder="1" applyAlignment="1" applyProtection="1">
      <alignment horizontal="center" vertical="center" wrapText="1"/>
      <protection locked="0"/>
    </xf>
    <xf numFmtId="0" fontId="1" fillId="3" borderId="7" xfId="5" applyFont="1" applyFill="1" applyBorder="1" applyAlignment="1" applyProtection="1">
      <alignment horizontal="center" vertical="center" wrapText="1"/>
      <protection locked="0"/>
    </xf>
    <xf numFmtId="0" fontId="1" fillId="3" borderId="11" xfId="5" applyFont="1" applyFill="1" applyBorder="1" applyAlignment="1" applyProtection="1">
      <alignment horizontal="center" vertical="center" wrapText="1"/>
      <protection locked="0"/>
    </xf>
    <xf numFmtId="0" fontId="1" fillId="3" borderId="20" xfId="5" applyFont="1" applyFill="1" applyBorder="1" applyAlignment="1" applyProtection="1">
      <alignment horizontal="center" vertical="center" wrapText="1"/>
      <protection locked="0"/>
    </xf>
    <xf numFmtId="0" fontId="1" fillId="3" borderId="4" xfId="5" applyFont="1" applyFill="1" applyBorder="1" applyAlignment="1" applyProtection="1">
      <alignment horizontal="center" vertical="center" wrapText="1"/>
      <protection locked="0"/>
    </xf>
    <xf numFmtId="0" fontId="1" fillId="6" borderId="29" xfId="5" applyNumberFormat="1" applyFont="1" applyFill="1" applyBorder="1" applyAlignment="1">
      <alignment horizontal="center" vertical="center"/>
    </xf>
    <xf numFmtId="0" fontId="32" fillId="4" borderId="4" xfId="5" applyNumberFormat="1" applyFont="1" applyFill="1" applyBorder="1" applyAlignment="1">
      <alignment horizontal="left" vertical="center" wrapText="1"/>
    </xf>
    <xf numFmtId="0" fontId="30" fillId="3" borderId="1" xfId="5" applyNumberFormat="1" applyFont="1" applyFill="1" applyBorder="1" applyAlignment="1">
      <alignment horizontal="center" vertical="center" wrapText="1"/>
    </xf>
    <xf numFmtId="0" fontId="1" fillId="3" borderId="81" xfId="5" applyNumberFormat="1" applyFont="1" applyFill="1" applyBorder="1" applyAlignment="1" applyProtection="1">
      <alignment horizontal="center" vertical="center" wrapText="1"/>
      <protection locked="0"/>
    </xf>
    <xf numFmtId="0" fontId="1" fillId="3" borderId="81" xfId="5" applyNumberFormat="1" applyFont="1" applyFill="1" applyBorder="1" applyAlignment="1">
      <alignment horizontal="center" vertical="center"/>
    </xf>
    <xf numFmtId="0" fontId="1" fillId="3" borderId="10" xfId="5" applyNumberFormat="1" applyFont="1" applyFill="1" applyBorder="1" applyAlignment="1">
      <alignment horizontal="left" vertical="center" wrapText="1"/>
    </xf>
    <xf numFmtId="0" fontId="30" fillId="3" borderId="82" xfId="5" applyNumberFormat="1" applyFont="1" applyFill="1" applyBorder="1" applyAlignment="1">
      <alignment horizontal="center" vertical="center"/>
    </xf>
    <xf numFmtId="0" fontId="1" fillId="3" borderId="83" xfId="5" applyNumberFormat="1" applyFont="1" applyFill="1" applyBorder="1" applyAlignment="1">
      <alignment horizontal="center" vertical="center"/>
    </xf>
    <xf numFmtId="0" fontId="1" fillId="3" borderId="56" xfId="5" applyNumberFormat="1" applyFont="1" applyFill="1" applyBorder="1" applyAlignment="1">
      <alignment horizontal="center" vertical="center" wrapText="1"/>
    </xf>
    <xf numFmtId="0" fontId="1" fillId="3" borderId="84" xfId="5" applyNumberFormat="1" applyFont="1" applyFill="1" applyBorder="1" applyAlignment="1">
      <alignment horizontal="center" vertical="center"/>
    </xf>
    <xf numFmtId="0" fontId="1" fillId="3" borderId="85" xfId="5" applyNumberFormat="1" applyFont="1" applyFill="1" applyBorder="1" applyAlignment="1">
      <alignment horizontal="center" vertical="center"/>
    </xf>
    <xf numFmtId="0" fontId="1" fillId="3" borderId="82" xfId="5" applyNumberFormat="1" applyFont="1" applyFill="1" applyBorder="1" applyAlignment="1">
      <alignment horizontal="center" vertical="center"/>
    </xf>
    <xf numFmtId="0" fontId="1" fillId="3" borderId="86" xfId="5" applyNumberFormat="1" applyFont="1" applyFill="1" applyBorder="1" applyAlignment="1">
      <alignment horizontal="center" vertical="center"/>
    </xf>
    <xf numFmtId="0" fontId="1" fillId="3" borderId="88" xfId="5" applyNumberFormat="1" applyFont="1" applyFill="1" applyBorder="1" applyAlignment="1">
      <alignment horizontal="center" vertical="center"/>
    </xf>
    <xf numFmtId="0" fontId="1" fillId="3" borderId="16" xfId="5" applyNumberFormat="1" applyFont="1" applyFill="1" applyBorder="1" applyAlignment="1">
      <alignment horizontal="center" vertical="center" wrapText="1"/>
    </xf>
    <xf numFmtId="0" fontId="1" fillId="3" borderId="89" xfId="5" applyNumberFormat="1" applyFont="1" applyFill="1" applyBorder="1" applyAlignment="1">
      <alignment horizontal="center" vertical="center"/>
    </xf>
    <xf numFmtId="0" fontId="1" fillId="3" borderId="90" xfId="5" applyNumberFormat="1" applyFont="1" applyFill="1" applyBorder="1" applyAlignment="1">
      <alignment horizontal="center" vertical="center"/>
    </xf>
    <xf numFmtId="0" fontId="1" fillId="3" borderId="5" xfId="5" applyNumberFormat="1" applyFont="1" applyFill="1" applyBorder="1" applyAlignment="1">
      <alignment horizontal="left" vertical="center" wrapText="1"/>
    </xf>
    <xf numFmtId="0" fontId="1" fillId="3" borderId="91" xfId="5" applyNumberFormat="1" applyFont="1" applyFill="1" applyBorder="1" applyAlignment="1">
      <alignment horizontal="center" vertical="center"/>
    </xf>
    <xf numFmtId="0" fontId="1" fillId="3" borderId="92" xfId="5" applyNumberFormat="1" applyFont="1" applyFill="1" applyBorder="1" applyAlignment="1">
      <alignment horizontal="center" vertical="center"/>
    </xf>
    <xf numFmtId="0" fontId="1" fillId="3" borderId="93" xfId="5" applyNumberFormat="1" applyFont="1" applyFill="1" applyBorder="1" applyAlignment="1">
      <alignment horizontal="center" vertical="center"/>
    </xf>
    <xf numFmtId="0" fontId="1" fillId="3" borderId="94" xfId="5" applyNumberFormat="1" applyFont="1" applyFill="1" applyBorder="1" applyAlignment="1">
      <alignment horizontal="center" vertical="center"/>
    </xf>
    <xf numFmtId="0" fontId="1" fillId="3" borderId="96" xfId="5" applyNumberFormat="1" applyFont="1" applyFill="1" applyBorder="1" applyAlignment="1">
      <alignment horizontal="center" vertical="center"/>
    </xf>
    <xf numFmtId="0" fontId="1" fillId="3" borderId="97" xfId="5" applyNumberFormat="1" applyFont="1" applyFill="1" applyBorder="1" applyAlignment="1">
      <alignment horizontal="center" vertical="center"/>
    </xf>
    <xf numFmtId="0" fontId="1" fillId="3" borderId="81" xfId="5" applyNumberFormat="1" applyFont="1" applyFill="1" applyBorder="1" applyAlignment="1">
      <alignment horizontal="center" vertical="center" wrapText="1"/>
    </xf>
    <xf numFmtId="0" fontId="1" fillId="3" borderId="45" xfId="5" applyNumberFormat="1" applyFont="1" applyFill="1" applyBorder="1" applyAlignment="1">
      <alignment horizontal="center" vertical="center"/>
    </xf>
    <xf numFmtId="0" fontId="1" fillId="3" borderId="98" xfId="5" applyNumberFormat="1" applyFont="1" applyFill="1" applyBorder="1" applyAlignment="1">
      <alignment horizontal="center" vertical="center"/>
    </xf>
    <xf numFmtId="0" fontId="1" fillId="3" borderId="44" xfId="5" applyNumberFormat="1" applyFont="1" applyFill="1" applyBorder="1" applyAlignment="1">
      <alignment horizontal="center" vertical="center"/>
    </xf>
    <xf numFmtId="0" fontId="1" fillId="4" borderId="0" xfId="5" applyFill="1" applyBorder="1" applyAlignment="1">
      <alignment vertical="center"/>
    </xf>
    <xf numFmtId="0" fontId="1" fillId="3" borderId="6" xfId="5" applyNumberFormat="1" applyFont="1" applyFill="1" applyBorder="1" applyAlignment="1">
      <alignment horizontal="center" vertical="center" wrapText="1"/>
    </xf>
    <xf numFmtId="0" fontId="1" fillId="3" borderId="26" xfId="5" applyNumberFormat="1" applyFont="1" applyFill="1" applyBorder="1" applyAlignment="1">
      <alignment horizontal="center" vertical="center" wrapText="1"/>
    </xf>
    <xf numFmtId="0" fontId="1" fillId="3" borderId="101" xfId="5" applyNumberFormat="1" applyFont="1" applyFill="1" applyBorder="1" applyAlignment="1">
      <alignment horizontal="center" vertical="center"/>
    </xf>
    <xf numFmtId="0" fontId="1" fillId="3" borderId="101" xfId="5" applyNumberFormat="1" applyFont="1" applyFill="1" applyBorder="1" applyAlignment="1">
      <alignment horizontal="center" vertical="center" wrapText="1"/>
    </xf>
    <xf numFmtId="0" fontId="1" fillId="3" borderId="102" xfId="5" applyNumberFormat="1" applyFont="1" applyFill="1" applyBorder="1" applyAlignment="1">
      <alignment horizontal="center" vertical="center"/>
    </xf>
    <xf numFmtId="0" fontId="1" fillId="3" borderId="103" xfId="5" applyNumberFormat="1" applyFont="1" applyFill="1" applyBorder="1" applyAlignment="1">
      <alignment horizontal="center" vertical="center"/>
    </xf>
    <xf numFmtId="0" fontId="1" fillId="3" borderId="104" xfId="5" applyNumberFormat="1" applyFont="1" applyFill="1" applyBorder="1" applyAlignment="1">
      <alignment horizontal="center" vertical="center"/>
    </xf>
    <xf numFmtId="0" fontId="1" fillId="3" borderId="102" xfId="5" applyNumberFormat="1" applyFont="1" applyFill="1" applyBorder="1" applyAlignment="1">
      <alignment horizontal="center" vertical="center" wrapText="1"/>
    </xf>
    <xf numFmtId="0" fontId="1" fillId="3" borderId="105" xfId="5" applyNumberFormat="1" applyFont="1" applyFill="1" applyBorder="1" applyAlignment="1">
      <alignment horizontal="left" vertical="center"/>
    </xf>
    <xf numFmtId="0" fontId="1" fillId="3" borderId="6" xfId="5" applyNumberFormat="1" applyFont="1" applyFill="1" applyBorder="1" applyAlignment="1">
      <alignment horizontal="left" vertical="center" wrapText="1"/>
    </xf>
    <xf numFmtId="0" fontId="1" fillId="3" borderId="106" xfId="5" applyNumberFormat="1" applyFont="1" applyFill="1" applyBorder="1" applyAlignment="1">
      <alignment horizontal="center" vertical="center"/>
    </xf>
    <xf numFmtId="0" fontId="1" fillId="3" borderId="107" xfId="5" applyNumberFormat="1" applyFont="1" applyFill="1" applyBorder="1" applyAlignment="1">
      <alignment horizontal="center" vertical="center" wrapText="1"/>
    </xf>
    <xf numFmtId="0" fontId="1" fillId="3" borderId="108" xfId="5" applyNumberFormat="1" applyFont="1" applyFill="1" applyBorder="1" applyAlignment="1">
      <alignment horizontal="center" vertical="center"/>
    </xf>
    <xf numFmtId="0" fontId="1" fillId="3" borderId="109" xfId="5" applyNumberFormat="1" applyFont="1" applyFill="1" applyBorder="1" applyAlignment="1">
      <alignment horizontal="center" vertical="center"/>
    </xf>
    <xf numFmtId="0" fontId="1" fillId="3" borderId="110" xfId="5" applyNumberFormat="1" applyFont="1" applyFill="1" applyBorder="1" applyAlignment="1">
      <alignment horizontal="center" vertical="center"/>
    </xf>
    <xf numFmtId="0" fontId="1" fillId="3" borderId="107" xfId="5" applyNumberFormat="1" applyFont="1" applyFill="1" applyBorder="1" applyAlignment="1">
      <alignment horizontal="center" vertical="center"/>
    </xf>
    <xf numFmtId="0" fontId="1" fillId="3" borderId="112" xfId="5" applyNumberFormat="1" applyFont="1" applyFill="1" applyBorder="1" applyAlignment="1">
      <alignment horizontal="center" vertical="center" wrapText="1"/>
    </xf>
    <xf numFmtId="0" fontId="1" fillId="3" borderId="112" xfId="5" applyNumberFormat="1" applyFont="1" applyFill="1" applyBorder="1" applyAlignment="1">
      <alignment horizontal="center" vertical="center"/>
    </xf>
    <xf numFmtId="0" fontId="1" fillId="3" borderId="115" xfId="5" applyNumberFormat="1" applyFont="1" applyFill="1" applyBorder="1" applyAlignment="1">
      <alignment horizontal="left" vertical="center" wrapText="1"/>
    </xf>
    <xf numFmtId="0" fontId="1" fillId="3" borderId="116" xfId="5" applyNumberFormat="1" applyFont="1" applyFill="1" applyBorder="1" applyAlignment="1">
      <alignment horizontal="center" vertical="center"/>
    </xf>
    <xf numFmtId="0" fontId="1" fillId="5" borderId="9" xfId="5" applyFont="1" applyFill="1" applyBorder="1" applyAlignment="1">
      <alignment horizontal="center" vertical="center"/>
    </xf>
    <xf numFmtId="0" fontId="1" fillId="5" borderId="70" xfId="5" applyFont="1" applyFill="1" applyBorder="1" applyAlignment="1">
      <alignment horizontal="center" vertical="center"/>
    </xf>
    <xf numFmtId="0" fontId="1" fillId="5" borderId="18" xfId="5" applyFont="1" applyFill="1" applyBorder="1" applyAlignment="1">
      <alignment horizontal="center" vertical="center"/>
    </xf>
    <xf numFmtId="0" fontId="1" fillId="5" borderId="37" xfId="5" applyFont="1" applyFill="1" applyBorder="1" applyAlignment="1">
      <alignment horizontal="center" vertical="center"/>
    </xf>
    <xf numFmtId="0" fontId="1" fillId="5" borderId="117" xfId="5" applyFont="1" applyFill="1" applyBorder="1" applyAlignment="1">
      <alignment horizontal="center" vertical="center"/>
    </xf>
    <xf numFmtId="0" fontId="1" fillId="5" borderId="40" xfId="5" applyFont="1" applyFill="1" applyBorder="1" applyAlignment="1">
      <alignment horizontal="center" vertical="center"/>
    </xf>
    <xf numFmtId="0" fontId="1" fillId="5" borderId="118" xfId="5" applyNumberFormat="1" applyFont="1" applyFill="1" applyBorder="1" applyAlignment="1">
      <alignment horizontal="center" vertical="center"/>
    </xf>
    <xf numFmtId="0" fontId="1" fillId="5" borderId="70" xfId="5" applyFont="1" applyFill="1" applyBorder="1" applyAlignment="1">
      <alignment horizontal="left" vertical="center"/>
    </xf>
    <xf numFmtId="0" fontId="1" fillId="3" borderId="27" xfId="5" applyFont="1" applyFill="1" applyBorder="1" applyAlignment="1">
      <alignment horizontal="center" vertical="center"/>
    </xf>
    <xf numFmtId="0" fontId="1" fillId="3" borderId="32" xfId="5" applyFont="1" applyFill="1" applyBorder="1" applyAlignment="1">
      <alignment horizontal="center" vertical="center"/>
    </xf>
    <xf numFmtId="0" fontId="1" fillId="3" borderId="17" xfId="5" applyNumberFormat="1" applyFont="1" applyFill="1" applyBorder="1" applyAlignment="1">
      <alignment horizontal="center" vertical="center"/>
    </xf>
    <xf numFmtId="0" fontId="1" fillId="3" borderId="42" xfId="5" applyFont="1" applyFill="1" applyBorder="1" applyAlignment="1">
      <alignment horizontal="center" vertical="center"/>
    </xf>
    <xf numFmtId="0" fontId="1" fillId="3" borderId="8" xfId="5" applyFont="1" applyFill="1" applyBorder="1" applyAlignment="1">
      <alignment horizontal="center" vertical="center"/>
    </xf>
    <xf numFmtId="0" fontId="1" fillId="3" borderId="17" xfId="5" applyFont="1" applyFill="1" applyBorder="1" applyAlignment="1">
      <alignment horizontal="center" vertical="center"/>
    </xf>
    <xf numFmtId="0" fontId="1" fillId="3" borderId="36" xfId="5" applyFont="1" applyFill="1" applyBorder="1" applyAlignment="1">
      <alignment horizontal="center" vertical="center"/>
    </xf>
    <xf numFmtId="0" fontId="1" fillId="3" borderId="119" xfId="5" applyFont="1" applyFill="1" applyBorder="1" applyAlignment="1">
      <alignment horizontal="center" vertical="center"/>
    </xf>
    <xf numFmtId="0" fontId="1" fillId="3" borderId="67" xfId="5" applyFont="1" applyFill="1" applyBorder="1" applyAlignment="1">
      <alignment horizontal="center" vertical="center"/>
    </xf>
    <xf numFmtId="0" fontId="1" fillId="5" borderId="67" xfId="5" applyFont="1" applyFill="1" applyBorder="1" applyAlignment="1">
      <alignment horizontal="center" vertical="center"/>
    </xf>
    <xf numFmtId="0" fontId="1" fillId="3" borderId="66" xfId="5" applyNumberFormat="1" applyFont="1" applyFill="1" applyBorder="1" applyAlignment="1">
      <alignment horizontal="center" vertical="center"/>
    </xf>
    <xf numFmtId="0" fontId="1" fillId="3" borderId="120" xfId="5" applyFont="1" applyFill="1" applyBorder="1" applyAlignment="1">
      <alignment horizontal="left" vertical="center"/>
    </xf>
    <xf numFmtId="0" fontId="1" fillId="3" borderId="71" xfId="5" applyFont="1" applyFill="1" applyBorder="1" applyAlignment="1">
      <alignment horizontal="left" vertical="center"/>
    </xf>
    <xf numFmtId="0" fontId="29" fillId="3" borderId="2" xfId="5" applyNumberFormat="1" applyFont="1" applyFill="1" applyBorder="1" applyAlignment="1">
      <alignment horizontal="center" vertical="center"/>
    </xf>
    <xf numFmtId="0" fontId="1" fillId="3" borderId="19" xfId="5" applyNumberFormat="1" applyFont="1" applyFill="1" applyBorder="1" applyAlignment="1" applyProtection="1">
      <alignment horizontal="left" vertical="center" wrapText="1"/>
      <protection locked="0"/>
    </xf>
    <xf numFmtId="0" fontId="1" fillId="5" borderId="70" xfId="5" applyNumberFormat="1" applyFont="1" applyFill="1" applyBorder="1" applyAlignment="1">
      <alignment horizontal="center" vertical="center"/>
    </xf>
    <xf numFmtId="0" fontId="1" fillId="5" borderId="121" xfId="5" applyNumberFormat="1" applyFont="1" applyFill="1" applyBorder="1" applyAlignment="1">
      <alignment horizontal="center" vertical="center"/>
    </xf>
    <xf numFmtId="0" fontId="1" fillId="5" borderId="122" xfId="5" applyNumberFormat="1" applyFont="1" applyFill="1" applyBorder="1" applyAlignment="1">
      <alignment horizontal="center" vertical="center"/>
    </xf>
    <xf numFmtId="0" fontId="1" fillId="5" borderId="123" xfId="5" applyNumberFormat="1" applyFont="1" applyFill="1" applyBorder="1" applyAlignment="1">
      <alignment horizontal="center" vertical="center"/>
    </xf>
    <xf numFmtId="0" fontId="1" fillId="5" borderId="124" xfId="5" applyNumberFormat="1" applyFont="1" applyFill="1" applyBorder="1" applyAlignment="1">
      <alignment horizontal="center" vertical="center"/>
    </xf>
    <xf numFmtId="0" fontId="1" fillId="3" borderId="8" xfId="5" applyNumberFormat="1" applyFont="1" applyFill="1" applyBorder="1" applyAlignment="1">
      <alignment horizontal="center" vertical="center" wrapText="1"/>
    </xf>
    <xf numFmtId="0" fontId="1" fillId="3" borderId="73" xfId="5" applyNumberFormat="1" applyFont="1" applyFill="1" applyBorder="1" applyAlignment="1">
      <alignment horizontal="center" vertical="center"/>
    </xf>
    <xf numFmtId="0" fontId="1" fillId="3" borderId="36" xfId="5" applyNumberFormat="1" applyFont="1" applyFill="1" applyBorder="1" applyAlignment="1">
      <alignment horizontal="center" vertical="center"/>
    </xf>
    <xf numFmtId="0" fontId="1" fillId="5" borderId="36" xfId="5" applyNumberFormat="1" applyFont="1" applyFill="1" applyBorder="1" applyAlignment="1">
      <alignment horizontal="center" vertical="center"/>
    </xf>
    <xf numFmtId="0" fontId="1" fillId="3" borderId="36" xfId="5" applyNumberFormat="1" applyFont="1" applyFill="1" applyBorder="1" applyAlignment="1" applyProtection="1">
      <alignment horizontal="center" vertical="center"/>
      <protection locked="0"/>
    </xf>
    <xf numFmtId="0" fontId="1" fillId="3" borderId="125" xfId="5" applyNumberFormat="1" applyFont="1" applyFill="1" applyBorder="1" applyAlignment="1" applyProtection="1">
      <alignment horizontal="center" vertical="center"/>
      <protection locked="0"/>
    </xf>
    <xf numFmtId="0" fontId="1" fillId="3" borderId="126" xfId="7" applyNumberFormat="1" applyFont="1" applyBorder="1">
      <alignment horizontal="center" vertical="center"/>
      <protection locked="0"/>
    </xf>
    <xf numFmtId="0" fontId="1" fillId="3" borderId="67" xfId="5" applyNumberFormat="1" applyFont="1" applyFill="1" applyBorder="1" applyAlignment="1">
      <alignment horizontal="center" vertical="center"/>
    </xf>
    <xf numFmtId="0" fontId="1" fillId="3" borderId="66" xfId="5" applyNumberFormat="1" applyFont="1" applyFill="1" applyBorder="1" applyAlignment="1">
      <alignment horizontal="center" vertical="center" wrapText="1"/>
    </xf>
    <xf numFmtId="0" fontId="1" fillId="6" borderId="23" xfId="5" applyNumberFormat="1" applyFont="1" applyFill="1" applyBorder="1" applyAlignment="1">
      <alignment horizontal="center" vertical="center"/>
    </xf>
    <xf numFmtId="0" fontId="1" fillId="6" borderId="8" xfId="5" applyNumberFormat="1" applyFont="1" applyFill="1" applyBorder="1" applyAlignment="1">
      <alignment horizontal="center" vertical="center"/>
    </xf>
    <xf numFmtId="0" fontId="1" fillId="3" borderId="42" xfId="5" applyNumberFormat="1" applyFont="1" applyFill="1" applyBorder="1" applyAlignment="1">
      <alignment horizontal="center" vertical="center"/>
    </xf>
    <xf numFmtId="0" fontId="1" fillId="5" borderId="8" xfId="5" applyNumberFormat="1" applyFont="1" applyFill="1" applyBorder="1" applyAlignment="1">
      <alignment horizontal="center" vertical="center"/>
    </xf>
    <xf numFmtId="0" fontId="1" fillId="3" borderId="23" xfId="5" applyNumberFormat="1" applyFont="1" applyFill="1" applyBorder="1" applyAlignment="1" applyProtection="1">
      <alignment horizontal="center" vertical="center"/>
      <protection locked="0"/>
    </xf>
    <xf numFmtId="0" fontId="1" fillId="3" borderId="66" xfId="7" applyNumberFormat="1" applyBorder="1">
      <alignment horizontal="center" vertical="center"/>
      <protection locked="0"/>
    </xf>
    <xf numFmtId="0" fontId="1" fillId="3" borderId="8" xfId="5" applyNumberFormat="1" applyFont="1" applyFill="1" applyBorder="1" applyAlignment="1" applyProtection="1">
      <alignment horizontal="left" vertical="center" wrapText="1"/>
      <protection locked="0"/>
    </xf>
    <xf numFmtId="0" fontId="1" fillId="3" borderId="21" xfId="7" applyNumberFormat="1" applyFont="1" applyBorder="1">
      <alignment horizontal="center" vertical="center"/>
      <protection locked="0"/>
    </xf>
    <xf numFmtId="0" fontId="1" fillId="3" borderId="19" xfId="5" applyNumberFormat="1" applyFont="1" applyFill="1" applyBorder="1" applyAlignment="1" applyProtection="1">
      <alignment horizontal="center" vertical="center"/>
      <protection locked="0"/>
    </xf>
    <xf numFmtId="0" fontId="1" fillId="3" borderId="19" xfId="7" applyNumberFormat="1" applyBorder="1">
      <alignment horizontal="center" vertical="center"/>
      <protection locked="0"/>
    </xf>
    <xf numFmtId="0" fontId="1" fillId="5" borderId="80" xfId="5" applyNumberFormat="1" applyFont="1" applyFill="1" applyBorder="1" applyAlignment="1">
      <alignment horizontal="center" vertical="center"/>
    </xf>
    <xf numFmtId="0" fontId="1" fillId="3" borderId="30" xfId="5" applyNumberFormat="1" applyFont="1" applyFill="1" applyBorder="1" applyAlignment="1">
      <alignment horizontal="center" vertical="center"/>
    </xf>
    <xf numFmtId="0" fontId="1" fillId="5" borderId="80" xfId="5" applyNumberFormat="1" applyFont="1" applyFill="1" applyBorder="1" applyAlignment="1">
      <alignment horizontal="left" vertical="center" wrapText="1"/>
    </xf>
    <xf numFmtId="0" fontId="6" fillId="5" borderId="27" xfId="5" applyFont="1" applyFill="1" applyBorder="1" applyAlignment="1">
      <alignment horizontal="center" vertical="center"/>
    </xf>
    <xf numFmtId="0" fontId="6" fillId="5" borderId="30" xfId="5" applyFont="1" applyFill="1" applyBorder="1" applyAlignment="1">
      <alignment horizontal="center" vertical="center"/>
    </xf>
    <xf numFmtId="0" fontId="6" fillId="5" borderId="80" xfId="5" applyFont="1" applyFill="1" applyBorder="1" applyAlignment="1">
      <alignment horizontal="center" vertical="center"/>
    </xf>
    <xf numFmtId="0" fontId="6" fillId="5" borderId="32" xfId="5" applyFont="1" applyFill="1" applyBorder="1" applyAlignment="1">
      <alignment horizontal="center" vertical="center"/>
    </xf>
    <xf numFmtId="0" fontId="1" fillId="5" borderId="30" xfId="5" applyFont="1" applyFill="1" applyBorder="1" applyAlignment="1">
      <alignment horizontal="center" vertical="center"/>
    </xf>
    <xf numFmtId="0" fontId="1" fillId="5" borderId="80" xfId="5" applyFont="1" applyFill="1" applyBorder="1" applyAlignment="1">
      <alignment horizontal="center" vertical="center"/>
    </xf>
    <xf numFmtId="0" fontId="1" fillId="6" borderId="8" xfId="5" applyFont="1" applyFill="1" applyBorder="1" applyAlignment="1">
      <alignment horizontal="center" vertical="center"/>
    </xf>
    <xf numFmtId="0" fontId="1" fillId="6" borderId="17" xfId="5" applyFont="1" applyFill="1" applyBorder="1" applyAlignment="1">
      <alignment horizontal="center" vertical="center"/>
    </xf>
    <xf numFmtId="0" fontId="1" fillId="3" borderId="23" xfId="5" applyFont="1" applyFill="1" applyBorder="1" applyAlignment="1">
      <alignment horizontal="center" vertical="center"/>
    </xf>
    <xf numFmtId="0" fontId="1" fillId="3" borderId="8" xfId="5" applyNumberFormat="1" applyFont="1" applyFill="1" applyBorder="1" applyAlignment="1" applyProtection="1">
      <alignment horizontal="center" vertical="center"/>
      <protection locked="0"/>
    </xf>
    <xf numFmtId="0" fontId="2" fillId="3" borderId="8" xfId="5" applyNumberFormat="1" applyFont="1" applyFill="1" applyBorder="1" applyAlignment="1">
      <alignment horizontal="center" vertical="center"/>
    </xf>
    <xf numFmtId="0" fontId="1" fillId="3" borderId="42" xfId="5" applyNumberFormat="1" applyFont="1" applyFill="1" applyBorder="1" applyAlignment="1" applyProtection="1">
      <alignment horizontal="center" vertical="center"/>
      <protection locked="0"/>
    </xf>
    <xf numFmtId="0" fontId="21" fillId="3" borderId="42" xfId="5" applyNumberFormat="1" applyFont="1" applyFill="1" applyBorder="1" applyAlignment="1" applyProtection="1">
      <alignment horizontal="left" vertical="center" wrapText="1"/>
      <protection locked="0"/>
    </xf>
    <xf numFmtId="0" fontId="21" fillId="3" borderId="8" xfId="5" applyNumberFormat="1" applyFont="1" applyFill="1" applyBorder="1" applyAlignment="1">
      <alignment horizontal="center" vertical="center"/>
    </xf>
    <xf numFmtId="0" fontId="1" fillId="3" borderId="5" xfId="5" applyFont="1" applyFill="1" applyBorder="1" applyAlignment="1">
      <alignment horizontal="center" vertical="center"/>
    </xf>
    <xf numFmtId="0" fontId="1" fillId="6" borderId="25" xfId="5" applyNumberFormat="1" applyFont="1" applyFill="1" applyBorder="1" applyAlignment="1">
      <alignment horizontal="center" vertical="center"/>
    </xf>
    <xf numFmtId="0" fontId="1" fillId="6" borderId="5" xfId="5" applyFont="1" applyFill="1" applyBorder="1" applyAlignment="1">
      <alignment horizontal="center" vertical="center"/>
    </xf>
    <xf numFmtId="0" fontId="1" fillId="6" borderId="16" xfId="5" applyFont="1" applyFill="1" applyBorder="1" applyAlignment="1">
      <alignment horizontal="center" vertical="center"/>
    </xf>
    <xf numFmtId="0" fontId="1" fillId="3" borderId="25" xfId="5" applyFont="1" applyFill="1" applyBorder="1" applyAlignment="1">
      <alignment horizontal="center" vertical="center"/>
    </xf>
    <xf numFmtId="0" fontId="1" fillId="3" borderId="7" xfId="5" applyFont="1" applyFill="1" applyBorder="1" applyAlignment="1">
      <alignment horizontal="center" vertical="center"/>
    </xf>
    <xf numFmtId="0" fontId="1" fillId="3" borderId="13" xfId="5" applyFont="1" applyFill="1" applyBorder="1" applyAlignment="1">
      <alignment horizontal="center" vertical="center"/>
    </xf>
    <xf numFmtId="0" fontId="1" fillId="3" borderId="16" xfId="5" applyFont="1" applyFill="1" applyBorder="1" applyAlignment="1">
      <alignment horizontal="center" vertical="center"/>
    </xf>
    <xf numFmtId="0" fontId="1" fillId="3" borderId="5" xfId="5" applyNumberFormat="1" applyFont="1" applyFill="1" applyBorder="1" applyAlignment="1" applyProtection="1">
      <alignment horizontal="center" vertical="center"/>
      <protection locked="0"/>
    </xf>
    <xf numFmtId="0" fontId="1" fillId="3" borderId="25" xfId="5" applyNumberFormat="1" applyFont="1" applyFill="1" applyBorder="1" applyAlignment="1" applyProtection="1">
      <alignment horizontal="center" vertical="center"/>
      <protection locked="0"/>
    </xf>
    <xf numFmtId="0" fontId="1" fillId="3" borderId="75" xfId="5" applyFont="1" applyFill="1" applyBorder="1" applyAlignment="1">
      <alignment horizontal="center" vertical="center"/>
    </xf>
    <xf numFmtId="0" fontId="2" fillId="3" borderId="75" xfId="5" applyNumberFormat="1" applyFont="1" applyFill="1" applyBorder="1" applyAlignment="1">
      <alignment horizontal="center" vertical="center"/>
    </xf>
    <xf numFmtId="0" fontId="21" fillId="3" borderId="24" xfId="5" applyNumberFormat="1" applyFont="1" applyFill="1" applyBorder="1" applyAlignment="1" applyProtection="1">
      <alignment horizontal="left" vertical="center" wrapText="1"/>
      <protection locked="0"/>
    </xf>
    <xf numFmtId="0" fontId="21" fillId="3" borderId="5" xfId="5" applyNumberFormat="1" applyFont="1" applyFill="1" applyBorder="1" applyAlignment="1">
      <alignment horizontal="center" vertical="center"/>
    </xf>
    <xf numFmtId="0" fontId="2" fillId="3" borderId="18" xfId="5" applyNumberFormat="1" applyFont="1" applyFill="1" applyBorder="1" applyAlignment="1">
      <alignment horizontal="center" vertical="center"/>
    </xf>
    <xf numFmtId="0" fontId="2" fillId="6" borderId="70" xfId="5" applyNumberFormat="1" applyFont="1" applyFill="1" applyBorder="1" applyAlignment="1">
      <alignment horizontal="center" vertical="center"/>
    </xf>
    <xf numFmtId="0" fontId="2" fillId="6" borderId="18" xfId="5" applyNumberFormat="1" applyFont="1" applyFill="1" applyBorder="1" applyAlignment="1">
      <alignment horizontal="center" vertical="center"/>
    </xf>
    <xf numFmtId="0" fontId="2" fillId="3" borderId="70" xfId="5" applyNumberFormat="1" applyFont="1" applyFill="1" applyBorder="1" applyAlignment="1">
      <alignment horizontal="center" vertical="center"/>
    </xf>
    <xf numFmtId="0" fontId="2" fillId="3" borderId="9" xfId="5" applyNumberFormat="1" applyFont="1" applyFill="1" applyBorder="1" applyAlignment="1">
      <alignment horizontal="center" vertical="center"/>
    </xf>
    <xf numFmtId="0" fontId="2" fillId="5" borderId="9" xfId="5" applyNumberFormat="1" applyFont="1" applyFill="1" applyBorder="1" applyAlignment="1">
      <alignment horizontal="center" vertical="center"/>
    </xf>
    <xf numFmtId="0" fontId="1" fillId="3" borderId="37" xfId="5" applyFont="1" applyFill="1" applyBorder="1" applyAlignment="1">
      <alignment horizontal="center" vertical="center"/>
    </xf>
    <xf numFmtId="0" fontId="1" fillId="3" borderId="70" xfId="7" applyNumberFormat="1" applyFont="1" applyBorder="1">
      <alignment horizontal="center" vertical="center"/>
      <protection locked="0"/>
    </xf>
    <xf numFmtId="0" fontId="1" fillId="3" borderId="9" xfId="5" applyFont="1" applyFill="1" applyBorder="1" applyAlignment="1">
      <alignment horizontal="center" vertical="center"/>
    </xf>
    <xf numFmtId="0" fontId="31" fillId="3" borderId="70" xfId="5" applyNumberFormat="1" applyFont="1" applyFill="1" applyBorder="1" applyAlignment="1" applyProtection="1">
      <alignment horizontal="left" vertical="center" wrapText="1"/>
      <protection locked="0"/>
    </xf>
    <xf numFmtId="0" fontId="21" fillId="3" borderId="9" xfId="5" applyNumberFormat="1" applyFont="1" applyFill="1" applyBorder="1" applyAlignment="1">
      <alignment horizontal="center" vertical="center"/>
    </xf>
    <xf numFmtId="0" fontId="1" fillId="6" borderId="17" xfId="5" applyNumberFormat="1" applyFont="1" applyFill="1" applyBorder="1" applyAlignment="1">
      <alignment horizontal="center" vertical="center"/>
    </xf>
    <xf numFmtId="0" fontId="2" fillId="3" borderId="66" xfId="5" applyNumberFormat="1" applyFont="1" applyFill="1" applyBorder="1" applyAlignment="1">
      <alignment horizontal="center" vertical="center"/>
    </xf>
    <xf numFmtId="0" fontId="1" fillId="6" borderId="5" xfId="5" applyNumberFormat="1" applyFont="1" applyFill="1" applyBorder="1" applyAlignment="1">
      <alignment horizontal="center" vertical="center"/>
    </xf>
    <xf numFmtId="0" fontId="1" fillId="6" borderId="16" xfId="5" applyNumberFormat="1" applyFont="1" applyFill="1" applyBorder="1" applyAlignment="1">
      <alignment horizontal="center" vertical="center"/>
    </xf>
    <xf numFmtId="0" fontId="1" fillId="3" borderId="25" xfId="5" applyNumberFormat="1" applyFont="1" applyFill="1" applyBorder="1" applyAlignment="1">
      <alignment horizontal="center" vertical="center"/>
    </xf>
    <xf numFmtId="0" fontId="2" fillId="3" borderId="5" xfId="5" applyNumberFormat="1" applyFont="1" applyFill="1" applyBorder="1" applyAlignment="1">
      <alignment horizontal="center" vertical="center"/>
    </xf>
    <xf numFmtId="0" fontId="21" fillId="3" borderId="25" xfId="5" applyNumberFormat="1" applyFont="1" applyFill="1" applyBorder="1" applyAlignment="1" applyProtection="1">
      <alignment horizontal="left" vertical="center" wrapText="1"/>
      <protection locked="0"/>
    </xf>
    <xf numFmtId="0" fontId="31" fillId="3" borderId="5" xfId="5" applyNumberFormat="1" applyFont="1" applyFill="1" applyBorder="1" applyAlignment="1">
      <alignment horizontal="center" vertical="center"/>
    </xf>
    <xf numFmtId="0" fontId="2" fillId="6" borderId="9" xfId="5" applyNumberFormat="1" applyFont="1" applyFill="1" applyBorder="1" applyAlignment="1">
      <alignment horizontal="center" vertical="center"/>
    </xf>
    <xf numFmtId="0" fontId="2" fillId="3" borderId="40" xfId="5" applyNumberFormat="1" applyFont="1" applyFill="1" applyBorder="1" applyAlignment="1">
      <alignment horizontal="center" vertical="center"/>
    </xf>
    <xf numFmtId="0" fontId="1" fillId="3" borderId="40" xfId="5" applyFont="1" applyFill="1" applyBorder="1" applyAlignment="1">
      <alignment horizontal="center" vertical="center"/>
    </xf>
    <xf numFmtId="0" fontId="1" fillId="3" borderId="42" xfId="7" applyNumberFormat="1" applyFont="1" applyBorder="1">
      <alignment horizontal="center" vertical="center"/>
      <protection locked="0"/>
    </xf>
    <xf numFmtId="0" fontId="1" fillId="3" borderId="7" xfId="7" applyNumberFormat="1" applyFont="1" applyBorder="1">
      <alignment horizontal="center" vertical="center"/>
      <protection locked="0"/>
    </xf>
    <xf numFmtId="0" fontId="1" fillId="3" borderId="18" xfId="5" applyFont="1" applyFill="1" applyBorder="1" applyAlignment="1">
      <alignment horizontal="center" vertical="center"/>
    </xf>
    <xf numFmtId="0" fontId="1" fillId="6" borderId="70" xfId="5" applyFont="1" applyFill="1" applyBorder="1" applyAlignment="1">
      <alignment horizontal="center" vertical="center"/>
    </xf>
    <xf numFmtId="0" fontId="1" fillId="6" borderId="9" xfId="5" applyFont="1" applyFill="1" applyBorder="1" applyAlignment="1">
      <alignment horizontal="center" vertical="center"/>
    </xf>
    <xf numFmtId="0" fontId="1" fillId="6" borderId="18" xfId="5" applyFont="1" applyFill="1" applyBorder="1" applyAlignment="1">
      <alignment horizontal="center" vertical="center"/>
    </xf>
    <xf numFmtId="0" fontId="1" fillId="3" borderId="70" xfId="5" applyFont="1" applyFill="1" applyBorder="1" applyAlignment="1">
      <alignment horizontal="center" vertical="center"/>
    </xf>
    <xf numFmtId="0" fontId="1" fillId="3" borderId="118" xfId="5" applyFont="1" applyFill="1" applyBorder="1" applyAlignment="1">
      <alignment horizontal="center" vertical="center"/>
    </xf>
    <xf numFmtId="0" fontId="1" fillId="5" borderId="118" xfId="5" applyFont="1" applyFill="1" applyBorder="1" applyAlignment="1">
      <alignment horizontal="center" vertical="center"/>
    </xf>
    <xf numFmtId="0" fontId="27" fillId="3" borderId="1" xfId="5" applyNumberFormat="1" applyFont="1" applyFill="1" applyBorder="1" applyAlignment="1">
      <alignment horizontal="center" vertical="center"/>
    </xf>
    <xf numFmtId="0" fontId="27" fillId="3" borderId="3" xfId="5" applyNumberFormat="1" applyFont="1" applyFill="1" applyBorder="1" applyAlignment="1">
      <alignment horizontal="center" vertical="center"/>
    </xf>
    <xf numFmtId="0" fontId="1" fillId="3" borderId="71" xfId="5" applyNumberFormat="1" applyFont="1" applyFill="1" applyBorder="1" applyAlignment="1">
      <alignment horizontal="center" vertical="center"/>
    </xf>
    <xf numFmtId="0" fontId="1" fillId="3" borderId="42" xfId="5" applyNumberFormat="1" applyFont="1" applyFill="1" applyBorder="1" applyAlignment="1">
      <alignment horizontal="left" vertical="center" wrapText="1"/>
    </xf>
    <xf numFmtId="0" fontId="1" fillId="3" borderId="71" xfId="5" applyNumberFormat="1" applyFont="1" applyFill="1" applyBorder="1" applyAlignment="1">
      <alignment horizontal="left" vertical="center"/>
    </xf>
    <xf numFmtId="0" fontId="1" fillId="3" borderId="1" xfId="5" applyNumberFormat="1" applyFont="1" applyFill="1" applyBorder="1" applyAlignment="1" applyProtection="1">
      <alignment horizontal="center" vertical="center"/>
      <protection locked="0"/>
    </xf>
    <xf numFmtId="0" fontId="2" fillId="3" borderId="12" xfId="5" applyNumberFormat="1" applyFont="1" applyFill="1" applyBorder="1" applyAlignment="1">
      <alignment horizontal="center" vertical="center"/>
    </xf>
    <xf numFmtId="0" fontId="2" fillId="3" borderId="1" xfId="5" applyNumberFormat="1" applyFont="1" applyFill="1" applyBorder="1" applyAlignment="1">
      <alignment horizontal="center" vertical="center" wrapText="1"/>
    </xf>
    <xf numFmtId="0" fontId="2" fillId="5" borderId="1" xfId="5" applyNumberFormat="1" applyFont="1" applyFill="1" applyBorder="1" applyAlignment="1">
      <alignment horizontal="center" vertical="center"/>
    </xf>
    <xf numFmtId="0" fontId="10" fillId="2" borderId="13" xfId="3" applyNumberFormat="1" applyFont="1" applyFill="1" applyBorder="1" applyAlignment="1" applyProtection="1">
      <alignment horizontal="left" vertical="center"/>
      <protection locked="0"/>
    </xf>
    <xf numFmtId="0" fontId="15" fillId="2" borderId="13" xfId="3" applyNumberFormat="1" applyFont="1" applyFill="1" applyBorder="1" applyAlignment="1" applyProtection="1">
      <alignment horizontal="center" vertical="center"/>
      <protection locked="0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20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10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3" applyFont="1" applyFill="1" applyBorder="1" applyAlignment="1" applyProtection="1">
      <alignment horizontal="left" vertical="top"/>
      <protection locked="0"/>
    </xf>
    <xf numFmtId="0" fontId="16" fillId="2" borderId="0" xfId="3" applyFont="1" applyFill="1" applyBorder="1" applyAlignment="1" applyProtection="1">
      <alignment horizontal="right" vertical="center"/>
      <protection locked="0"/>
    </xf>
    <xf numFmtId="0" fontId="10" fillId="2" borderId="0" xfId="3" applyFont="1" applyFill="1" applyBorder="1" applyAlignment="1" applyProtection="1">
      <alignment horizontal="center" vertical="center" wrapText="1"/>
      <protection locked="0"/>
    </xf>
    <xf numFmtId="0" fontId="20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12" fillId="2" borderId="0" xfId="3" applyFont="1" applyFill="1" applyBorder="1" applyAlignment="1" applyProtection="1">
      <alignment horizontal="center" vertical="top"/>
      <protection locked="0"/>
    </xf>
    <xf numFmtId="0" fontId="8" fillId="2" borderId="0" xfId="3" applyFont="1" applyFill="1" applyBorder="1" applyAlignment="1" applyProtection="1">
      <alignment horizontal="center" vertical="center"/>
      <protection locked="0"/>
    </xf>
    <xf numFmtId="49" fontId="20" fillId="2" borderId="13" xfId="3" applyNumberFormat="1" applyFont="1" applyFill="1" applyBorder="1" applyAlignment="1" applyProtection="1">
      <alignment horizontal="left" vertical="center"/>
      <protection locked="0"/>
    </xf>
    <xf numFmtId="0" fontId="15" fillId="2" borderId="13" xfId="3" applyNumberFormat="1" applyFont="1" applyFill="1" applyBorder="1" applyAlignment="1" applyProtection="1">
      <alignment horizontal="left" vertical="center"/>
      <protection locked="0"/>
    </xf>
    <xf numFmtId="0" fontId="20" fillId="2" borderId="13" xfId="3" applyNumberFormat="1" applyFont="1" applyFill="1" applyBorder="1" applyAlignment="1" applyProtection="1">
      <alignment horizontal="left" vertical="center"/>
      <protection locked="0"/>
    </xf>
    <xf numFmtId="0" fontId="9" fillId="2" borderId="0" xfId="3" applyFont="1" applyFill="1" applyBorder="1" applyAlignment="1" applyProtection="1">
      <alignment horizontal="center" vertical="center"/>
      <protection locked="0"/>
    </xf>
    <xf numFmtId="0" fontId="11" fillId="2" borderId="0" xfId="3" applyFont="1" applyFill="1" applyBorder="1" applyAlignment="1" applyProtection="1">
      <alignment horizontal="center"/>
      <protection locked="0"/>
    </xf>
    <xf numFmtId="0" fontId="10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3" applyFont="1" applyFill="1" applyBorder="1" applyAlignment="1" applyProtection="1">
      <alignment horizontal="center" vertical="top"/>
      <protection locked="0"/>
    </xf>
    <xf numFmtId="0" fontId="20" fillId="2" borderId="0" xfId="3" applyFont="1" applyFill="1" applyBorder="1" applyAlignment="1" applyProtection="1">
      <alignment horizontal="center" vertical="center" wrapText="1"/>
      <protection locked="0"/>
    </xf>
    <xf numFmtId="0" fontId="20" fillId="0" borderId="0" xfId="3" applyFont="1"/>
    <xf numFmtId="0" fontId="20" fillId="2" borderId="0" xfId="3" applyFont="1" applyFill="1" applyBorder="1" applyAlignment="1" applyProtection="1">
      <alignment horizontal="left" vertical="center"/>
      <protection locked="0"/>
    </xf>
    <xf numFmtId="0" fontId="16" fillId="2" borderId="0" xfId="3" applyFont="1" applyFill="1" applyBorder="1" applyAlignment="1" applyProtection="1">
      <alignment horizontal="left" vertical="center"/>
      <protection locked="0"/>
    </xf>
    <xf numFmtId="0" fontId="19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19" fillId="3" borderId="13" xfId="3" applyNumberFormat="1" applyFont="1" applyFill="1" applyBorder="1" applyAlignment="1" applyProtection="1">
      <alignment horizontal="left" vertical="center"/>
      <protection locked="0"/>
    </xf>
    <xf numFmtId="0" fontId="10" fillId="3" borderId="13" xfId="3" applyNumberFormat="1" applyFont="1" applyFill="1" applyBorder="1" applyAlignment="1" applyProtection="1">
      <alignment horizontal="left" vertical="center"/>
      <protection locked="0"/>
    </xf>
    <xf numFmtId="0" fontId="19" fillId="2" borderId="13" xfId="3" applyNumberFormat="1" applyFont="1" applyFill="1" applyBorder="1" applyAlignment="1" applyProtection="1">
      <alignment horizontal="left" vertical="center"/>
      <protection locked="0"/>
    </xf>
    <xf numFmtId="0" fontId="7" fillId="4" borderId="13" xfId="5" applyFont="1" applyFill="1" applyBorder="1" applyAlignment="1" applyProtection="1">
      <alignment vertical="center"/>
      <protection locked="0"/>
    </xf>
    <xf numFmtId="0" fontId="1" fillId="4" borderId="6" xfId="5" applyFont="1" applyFill="1" applyBorder="1" applyAlignment="1" applyProtection="1">
      <alignment horizontal="left" vertical="center"/>
      <protection locked="0"/>
    </xf>
    <xf numFmtId="0" fontId="1" fillId="4" borderId="0" xfId="5" applyFont="1" applyFill="1" applyAlignment="1" applyProtection="1">
      <alignment horizontal="left" vertical="center"/>
      <protection locked="0"/>
    </xf>
    <xf numFmtId="0" fontId="1" fillId="4" borderId="15" xfId="5" applyFont="1" applyFill="1" applyBorder="1" applyAlignment="1" applyProtection="1">
      <alignment horizontal="left" vertical="center"/>
      <protection locked="0"/>
    </xf>
    <xf numFmtId="0" fontId="1" fillId="3" borderId="2" xfId="5" applyNumberFormat="1" applyFont="1" applyFill="1" applyBorder="1" applyAlignment="1" applyProtection="1">
      <alignment horizontal="center" vertical="center"/>
      <protection locked="0"/>
    </xf>
    <xf numFmtId="0" fontId="1" fillId="3" borderId="11" xfId="5" applyNumberFormat="1" applyFont="1" applyFill="1" applyBorder="1" applyAlignment="1" applyProtection="1">
      <alignment horizontal="center" vertical="center"/>
      <protection locked="0"/>
    </xf>
    <xf numFmtId="0" fontId="1" fillId="3" borderId="12" xfId="5" applyNumberFormat="1" applyFont="1" applyFill="1" applyBorder="1" applyAlignment="1" applyProtection="1">
      <alignment horizontal="center" vertical="center"/>
      <protection locked="0"/>
    </xf>
    <xf numFmtId="0" fontId="1" fillId="4" borderId="2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1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2" xfId="5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5" applyFont="1" applyFill="1" applyBorder="1" applyAlignment="1" applyProtection="1">
      <alignment horizontal="center" vertical="center"/>
      <protection locked="0"/>
    </xf>
    <xf numFmtId="0" fontId="1" fillId="3" borderId="0" xfId="5" applyNumberFormat="1" applyFont="1" applyFill="1" applyBorder="1" applyAlignment="1" applyProtection="1">
      <alignment horizontal="center" vertical="center"/>
      <protection locked="0"/>
    </xf>
    <xf numFmtId="0" fontId="1" fillId="3" borderId="1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Fill="1" applyBorder="1"/>
    <xf numFmtId="0" fontId="22" fillId="4" borderId="2" xfId="5" applyNumberFormat="1" applyFont="1" applyFill="1" applyBorder="1" applyAlignment="1" applyProtection="1">
      <alignment horizontal="center" vertical="center"/>
      <protection locked="0"/>
    </xf>
    <xf numFmtId="0" fontId="22" fillId="4" borderId="11" xfId="5" applyNumberFormat="1" applyFont="1" applyFill="1" applyBorder="1" applyAlignment="1" applyProtection="1">
      <alignment horizontal="center" vertical="center"/>
      <protection locked="0"/>
    </xf>
    <xf numFmtId="0" fontId="22" fillId="4" borderId="12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Font="1" applyFill="1" applyAlignment="1" applyProtection="1">
      <alignment horizontal="center" vertical="top" wrapText="1"/>
      <protection locked="0"/>
    </xf>
    <xf numFmtId="0" fontId="8" fillId="4" borderId="0" xfId="5" applyFont="1" applyFill="1" applyAlignment="1" applyProtection="1">
      <alignment horizontal="left" vertical="top"/>
      <protection locked="0"/>
    </xf>
    <xf numFmtId="0" fontId="1" fillId="4" borderId="0" xfId="5" applyFont="1" applyFill="1" applyAlignment="1" applyProtection="1">
      <alignment horizontal="left" vertical="top" wrapText="1"/>
      <protection locked="0"/>
    </xf>
    <xf numFmtId="0" fontId="1" fillId="4" borderId="4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20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4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7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3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6" xfId="5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5" applyFont="1" applyFill="1" applyAlignment="1" applyProtection="1">
      <alignment horizontal="left" vertical="top"/>
      <protection locked="0"/>
    </xf>
    <xf numFmtId="0" fontId="1" fillId="4" borderId="0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5" applyNumberFormat="1" applyFont="1" applyFill="1" applyBorder="1" applyAlignment="1" applyProtection="1">
      <alignment horizontal="center" vertical="center"/>
      <protection locked="0"/>
    </xf>
    <xf numFmtId="49" fontId="1" fillId="4" borderId="1" xfId="5" applyNumberFormat="1" applyFont="1" applyFill="1" applyBorder="1" applyAlignment="1" applyProtection="1">
      <alignment horizontal="center" vertical="center"/>
      <protection locked="0"/>
    </xf>
    <xf numFmtId="49" fontId="1" fillId="4" borderId="3" xfId="5" applyNumberFormat="1" applyFont="1" applyFill="1" applyBorder="1" applyAlignment="1" applyProtection="1">
      <alignment horizontal="center" vertical="center" textRotation="90"/>
      <protection locked="0"/>
    </xf>
    <xf numFmtId="49" fontId="1" fillId="4" borderId="5" xfId="5" applyNumberFormat="1" applyFont="1" applyFill="1" applyBorder="1" applyAlignment="1" applyProtection="1">
      <alignment horizontal="center" vertical="center" textRotation="90"/>
      <protection locked="0"/>
    </xf>
    <xf numFmtId="49" fontId="1" fillId="3" borderId="2" xfId="5" applyNumberFormat="1" applyFont="1" applyFill="1" applyBorder="1" applyAlignment="1" applyProtection="1">
      <alignment horizontal="center" vertical="center"/>
      <protection locked="0"/>
    </xf>
    <xf numFmtId="49" fontId="1" fillId="3" borderId="11" xfId="5" applyNumberFormat="1" applyFont="1" applyFill="1" applyBorder="1" applyAlignment="1" applyProtection="1">
      <alignment horizontal="center" vertical="center"/>
      <protection locked="0"/>
    </xf>
    <xf numFmtId="49" fontId="1" fillId="3" borderId="12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Font="1" applyFill="1" applyAlignment="1">
      <alignment wrapText="1"/>
    </xf>
    <xf numFmtId="0" fontId="1" fillId="3" borderId="29" xfId="5" applyFont="1" applyFill="1" applyBorder="1" applyAlignment="1" applyProtection="1">
      <alignment horizontal="left" vertical="center" wrapText="1"/>
      <protection locked="0"/>
    </xf>
    <xf numFmtId="0" fontId="1" fillId="3" borderId="65" xfId="5" applyFont="1" applyFill="1" applyBorder="1" applyAlignment="1" applyProtection="1">
      <alignment horizontal="left" vertical="center" wrapText="1"/>
      <protection locked="0"/>
    </xf>
    <xf numFmtId="0" fontId="1" fillId="3" borderId="25" xfId="5" applyFont="1" applyFill="1" applyBorder="1" applyAlignment="1" applyProtection="1">
      <alignment horizontal="left" vertical="center" wrapText="1"/>
      <protection locked="0"/>
    </xf>
    <xf numFmtId="0" fontId="28" fillId="4" borderId="0" xfId="5" applyFont="1" applyFill="1" applyAlignment="1">
      <alignment wrapText="1"/>
    </xf>
    <xf numFmtId="0" fontId="1" fillId="3" borderId="68" xfId="5" applyFont="1" applyFill="1" applyBorder="1" applyAlignment="1" applyProtection="1">
      <alignment horizontal="center" vertical="center" textRotation="90" wrapText="1"/>
      <protection locked="0"/>
    </xf>
    <xf numFmtId="0" fontId="1" fillId="3" borderId="75" xfId="5" applyFont="1" applyFill="1" applyBorder="1" applyAlignment="1" applyProtection="1">
      <alignment horizontal="center" vertical="center" textRotation="90" wrapText="1"/>
      <protection locked="0"/>
    </xf>
    <xf numFmtId="0" fontId="1" fillId="3" borderId="14" xfId="5" applyFont="1" applyFill="1" applyBorder="1" applyAlignment="1" applyProtection="1">
      <alignment horizontal="center" vertical="center" textRotation="90" wrapText="1"/>
      <protection locked="0"/>
    </xf>
    <xf numFmtId="0" fontId="1" fillId="3" borderId="16" xfId="5" applyFont="1" applyFill="1" applyBorder="1" applyAlignment="1" applyProtection="1">
      <alignment horizontal="center" vertical="center" textRotation="90" wrapText="1"/>
      <protection locked="0"/>
    </xf>
    <xf numFmtId="165" fontId="1" fillId="3" borderId="11" xfId="5" applyNumberFormat="1" applyFont="1" applyFill="1" applyBorder="1" applyAlignment="1">
      <alignment horizontal="center" vertical="center"/>
    </xf>
    <xf numFmtId="165" fontId="1" fillId="3" borderId="12" xfId="5" applyNumberFormat="1" applyFont="1" applyFill="1" applyBorder="1" applyAlignment="1">
      <alignment horizontal="center" vertical="center"/>
    </xf>
    <xf numFmtId="165" fontId="1" fillId="3" borderId="2" xfId="5" applyNumberFormat="1" applyFont="1" applyFill="1" applyBorder="1" applyAlignment="1">
      <alignment horizontal="center" vertical="center"/>
    </xf>
    <xf numFmtId="165" fontId="1" fillId="3" borderId="74" xfId="5" applyNumberFormat="1" applyFont="1" applyFill="1" applyBorder="1" applyAlignment="1">
      <alignment horizontal="center" vertical="center"/>
    </xf>
    <xf numFmtId="0" fontId="1" fillId="3" borderId="114" xfId="5" applyNumberFormat="1" applyFont="1" applyFill="1" applyBorder="1" applyAlignment="1">
      <alignment horizontal="left" vertical="center"/>
    </xf>
    <xf numFmtId="0" fontId="1" fillId="3" borderId="113" xfId="5" applyNumberFormat="1" applyFont="1" applyFill="1" applyBorder="1" applyAlignment="1">
      <alignment horizontal="left" vertical="center"/>
    </xf>
    <xf numFmtId="0" fontId="1" fillId="3" borderId="107" xfId="5" applyNumberFormat="1" applyFont="1" applyFill="1" applyBorder="1" applyAlignment="1">
      <alignment horizontal="center" vertical="center"/>
    </xf>
    <xf numFmtId="0" fontId="1" fillId="3" borderId="111" xfId="5" applyNumberFormat="1" applyFont="1" applyFill="1" applyBorder="1" applyAlignment="1">
      <alignment horizontal="center" vertical="center"/>
    </xf>
    <xf numFmtId="0" fontId="2" fillId="3" borderId="3" xfId="5" applyFont="1" applyFill="1" applyBorder="1" applyAlignment="1" applyProtection="1">
      <alignment horizontal="center" vertical="center" textRotation="90" wrapText="1"/>
      <protection locked="0"/>
    </xf>
    <xf numFmtId="0" fontId="2" fillId="3" borderId="10" xfId="5" applyFont="1" applyFill="1" applyBorder="1" applyAlignment="1" applyProtection="1">
      <alignment horizontal="center" vertical="center" textRotation="90" wrapText="1"/>
      <protection locked="0"/>
    </xf>
    <xf numFmtId="0" fontId="2" fillId="3" borderId="5" xfId="5" applyFont="1" applyFill="1" applyBorder="1" applyAlignment="1" applyProtection="1">
      <alignment horizontal="center" vertical="center" textRotation="90" wrapText="1"/>
      <protection locked="0"/>
    </xf>
    <xf numFmtId="0" fontId="1" fillId="3" borderId="20" xfId="5" applyFont="1" applyFill="1" applyBorder="1" applyAlignment="1" applyProtection="1">
      <alignment horizontal="center" vertical="center" wrapText="1"/>
      <protection locked="0"/>
    </xf>
    <xf numFmtId="0" fontId="1" fillId="3" borderId="0" xfId="5" applyFont="1" applyFill="1" applyBorder="1" applyAlignment="1" applyProtection="1">
      <alignment horizontal="center" vertical="center" wrapText="1"/>
      <protection locked="0"/>
    </xf>
    <xf numFmtId="0" fontId="1" fillId="3" borderId="13" xfId="5" applyFont="1" applyFill="1" applyBorder="1" applyAlignment="1" applyProtection="1">
      <alignment horizontal="center" vertical="center" wrapText="1"/>
      <protection locked="0"/>
    </xf>
    <xf numFmtId="0" fontId="1" fillId="3" borderId="77" xfId="5" applyFont="1" applyFill="1" applyBorder="1" applyAlignment="1" applyProtection="1">
      <alignment horizontal="center" vertical="center" textRotation="90" wrapText="1"/>
      <protection locked="0"/>
    </xf>
    <xf numFmtId="0" fontId="1" fillId="3" borderId="76" xfId="5" applyFont="1" applyFill="1" applyBorder="1" applyAlignment="1" applyProtection="1">
      <alignment horizontal="center" vertical="center" textRotation="90" wrapText="1"/>
      <protection locked="0"/>
    </xf>
    <xf numFmtId="0" fontId="1" fillId="3" borderId="3" xfId="5" applyFont="1" applyFill="1" applyBorder="1" applyAlignment="1" applyProtection="1">
      <alignment horizontal="center" vertical="center" textRotation="90" wrapText="1"/>
      <protection locked="0"/>
    </xf>
    <xf numFmtId="0" fontId="1" fillId="3" borderId="10" xfId="5" applyFont="1" applyFill="1" applyBorder="1" applyAlignment="1" applyProtection="1">
      <alignment horizontal="center" vertical="center" textRotation="90" wrapText="1"/>
      <protection locked="0"/>
    </xf>
    <xf numFmtId="0" fontId="1" fillId="3" borderId="5" xfId="5" applyFont="1" applyFill="1" applyBorder="1" applyAlignment="1" applyProtection="1">
      <alignment horizontal="center" vertical="center" textRotation="90" wrapText="1"/>
      <protection locked="0"/>
    </xf>
    <xf numFmtId="0" fontId="1" fillId="3" borderId="11" xfId="5" applyFont="1" applyFill="1" applyBorder="1" applyAlignment="1" applyProtection="1">
      <alignment horizontal="center" vertical="center" wrapText="1"/>
      <protection locked="0"/>
    </xf>
    <xf numFmtId="0" fontId="1" fillId="3" borderId="12" xfId="5" applyFont="1" applyFill="1" applyBorder="1" applyAlignment="1" applyProtection="1">
      <alignment horizontal="center" vertical="center" wrapText="1"/>
      <protection locked="0"/>
    </xf>
    <xf numFmtId="0" fontId="1" fillId="3" borderId="2" xfId="5" applyFont="1" applyFill="1" applyBorder="1" applyAlignment="1" applyProtection="1">
      <alignment horizontal="center" vertical="center" wrapText="1"/>
      <protection locked="0"/>
    </xf>
    <xf numFmtId="0" fontId="1" fillId="3" borderId="74" xfId="5" applyFont="1" applyFill="1" applyBorder="1" applyAlignment="1" applyProtection="1">
      <alignment horizontal="center" vertical="center" wrapText="1"/>
      <protection locked="0"/>
    </xf>
    <xf numFmtId="0" fontId="1" fillId="3" borderId="14" xfId="5" applyFont="1" applyFill="1" applyBorder="1" applyAlignment="1" applyProtection="1">
      <alignment horizontal="center" vertical="center" textRotation="90"/>
      <protection locked="0"/>
    </xf>
    <xf numFmtId="0" fontId="1" fillId="3" borderId="16" xfId="5" applyFont="1" applyFill="1" applyBorder="1" applyAlignment="1" applyProtection="1">
      <alignment horizontal="center" vertical="center" textRotation="90"/>
      <protection locked="0"/>
    </xf>
    <xf numFmtId="0" fontId="1" fillId="3" borderId="29" xfId="5" applyFont="1" applyFill="1" applyBorder="1" applyAlignment="1" applyProtection="1">
      <alignment horizontal="center" vertical="center" textRotation="90"/>
      <protection locked="0"/>
    </xf>
    <xf numFmtId="0" fontId="1" fillId="3" borderId="25" xfId="5" applyFont="1" applyFill="1" applyBorder="1" applyAlignment="1" applyProtection="1">
      <alignment horizontal="center" vertical="center" textRotation="90"/>
      <protection locked="0"/>
    </xf>
    <xf numFmtId="0" fontId="1" fillId="3" borderId="64" xfId="5" applyFont="1" applyFill="1" applyBorder="1" applyAlignment="1" applyProtection="1">
      <alignment horizontal="center" vertical="center" wrapText="1"/>
      <protection locked="0"/>
    </xf>
    <xf numFmtId="0" fontId="1" fillId="3" borderId="1" xfId="5" applyFont="1" applyFill="1" applyBorder="1" applyAlignment="1" applyProtection="1">
      <alignment horizontal="center" vertical="center" wrapText="1"/>
      <protection locked="0"/>
    </xf>
    <xf numFmtId="0" fontId="1" fillId="3" borderId="21" xfId="5" applyFont="1" applyFill="1" applyBorder="1" applyAlignment="1" applyProtection="1">
      <alignment horizontal="center" vertical="center" wrapText="1"/>
      <protection locked="0"/>
    </xf>
    <xf numFmtId="0" fontId="1" fillId="3" borderId="7" xfId="5" applyFont="1" applyFill="1" applyBorder="1" applyAlignment="1" applyProtection="1">
      <alignment horizontal="center" vertical="center" wrapText="1"/>
      <protection locked="0"/>
    </xf>
    <xf numFmtId="0" fontId="1" fillId="3" borderId="72" xfId="5" applyFont="1" applyFill="1" applyBorder="1" applyAlignment="1" applyProtection="1">
      <alignment horizontal="center" vertical="center" wrapText="1"/>
      <protection locked="0"/>
    </xf>
    <xf numFmtId="0" fontId="1" fillId="3" borderId="11" xfId="5" applyFont="1" applyFill="1" applyBorder="1" applyAlignment="1" applyProtection="1">
      <alignment horizontal="center" vertical="center"/>
      <protection locked="0"/>
    </xf>
    <xf numFmtId="0" fontId="1" fillId="3" borderId="12" xfId="5" applyFont="1" applyFill="1" applyBorder="1" applyAlignment="1" applyProtection="1">
      <alignment horizontal="center" vertical="center"/>
      <protection locked="0"/>
    </xf>
    <xf numFmtId="0" fontId="6" fillId="3" borderId="1" xfId="5" applyNumberFormat="1" applyFont="1" applyFill="1" applyBorder="1" applyAlignment="1">
      <alignment horizontal="center" vertical="center"/>
    </xf>
    <xf numFmtId="0" fontId="1" fillId="3" borderId="74" xfId="5" applyFont="1" applyFill="1" applyBorder="1" applyAlignment="1" applyProtection="1">
      <alignment horizontal="center" vertical="center"/>
      <protection locked="0"/>
    </xf>
    <xf numFmtId="0" fontId="1" fillId="3" borderId="2" xfId="5" applyFont="1" applyFill="1" applyBorder="1" applyAlignment="1" applyProtection="1">
      <alignment horizontal="center" vertical="center"/>
      <protection locked="0"/>
    </xf>
    <xf numFmtId="0" fontId="1" fillId="9" borderId="2" xfId="5" applyFont="1" applyFill="1" applyBorder="1" applyAlignment="1" applyProtection="1">
      <alignment horizontal="center" vertical="center"/>
      <protection locked="0"/>
    </xf>
    <xf numFmtId="0" fontId="1" fillId="9" borderId="11" xfId="5" applyFont="1" applyFill="1" applyBorder="1" applyAlignment="1" applyProtection="1">
      <alignment horizontal="center" vertical="center"/>
      <protection locked="0"/>
    </xf>
    <xf numFmtId="0" fontId="1" fillId="9" borderId="38" xfId="5" applyFont="1" applyFill="1" applyBorder="1" applyAlignment="1" applyProtection="1">
      <alignment horizontal="center" vertical="center"/>
      <protection locked="0"/>
    </xf>
    <xf numFmtId="0" fontId="1" fillId="9" borderId="12" xfId="5" applyFont="1" applyFill="1" applyBorder="1" applyAlignment="1" applyProtection="1">
      <alignment horizontal="center" vertical="center"/>
      <protection locked="0"/>
    </xf>
    <xf numFmtId="165" fontId="1" fillId="3" borderId="21" xfId="5" applyNumberFormat="1" applyFont="1" applyFill="1" applyBorder="1" applyAlignment="1">
      <alignment horizontal="center" vertical="center"/>
    </xf>
    <xf numFmtId="0" fontId="1" fillId="3" borderId="45" xfId="5" applyNumberFormat="1" applyFont="1" applyFill="1" applyBorder="1" applyAlignment="1" applyProtection="1">
      <alignment horizontal="center" vertical="center" wrapText="1"/>
      <protection locked="0"/>
    </xf>
    <xf numFmtId="0" fontId="1" fillId="3" borderId="44" xfId="5" applyNumberFormat="1" applyFont="1" applyFill="1" applyBorder="1" applyAlignment="1" applyProtection="1">
      <alignment horizontal="center" vertical="center" wrapText="1"/>
      <protection locked="0"/>
    </xf>
    <xf numFmtId="0" fontId="1" fillId="3" borderId="11" xfId="5" applyNumberFormat="1" applyFont="1" applyFill="1" applyBorder="1" applyAlignment="1">
      <alignment horizontal="right" vertical="center"/>
    </xf>
    <xf numFmtId="0" fontId="1" fillId="3" borderId="12" xfId="5" applyNumberFormat="1" applyFont="1" applyFill="1" applyBorder="1" applyAlignment="1">
      <alignment horizontal="right" vertical="center"/>
    </xf>
    <xf numFmtId="0" fontId="1" fillId="3" borderId="2" xfId="5" applyNumberFormat="1" applyFont="1" applyFill="1" applyBorder="1" applyAlignment="1">
      <alignment horizontal="left" vertical="center"/>
    </xf>
    <xf numFmtId="0" fontId="1" fillId="3" borderId="11" xfId="5" applyNumberFormat="1" applyFont="1" applyFill="1" applyBorder="1" applyAlignment="1">
      <alignment horizontal="left" vertical="center"/>
    </xf>
    <xf numFmtId="0" fontId="1" fillId="3" borderId="12" xfId="5" applyNumberFormat="1" applyFont="1" applyFill="1" applyBorder="1" applyAlignment="1">
      <alignment horizontal="left" vertical="center"/>
    </xf>
    <xf numFmtId="0" fontId="1" fillId="3" borderId="60" xfId="5" applyNumberFormat="1" applyFont="1" applyFill="1" applyBorder="1" applyAlignment="1">
      <alignment horizontal="center" vertical="center" textRotation="255" wrapText="1"/>
    </xf>
    <xf numFmtId="0" fontId="1" fillId="3" borderId="51" xfId="5" applyNumberFormat="1" applyFont="1" applyFill="1" applyBorder="1" applyAlignment="1">
      <alignment horizontal="center" vertical="center" textRotation="255" wrapText="1"/>
    </xf>
    <xf numFmtId="0" fontId="1" fillId="3" borderId="87" xfId="5" applyNumberFormat="1" applyFont="1" applyFill="1" applyBorder="1" applyAlignment="1">
      <alignment horizontal="center" vertical="center" textRotation="255" wrapText="1"/>
    </xf>
    <xf numFmtId="0" fontId="1" fillId="3" borderId="4" xfId="5" applyNumberFormat="1" applyFont="1" applyFill="1" applyBorder="1" applyAlignment="1">
      <alignment horizontal="center" vertical="center"/>
    </xf>
    <xf numFmtId="0" fontId="1" fillId="3" borderId="20" xfId="5" applyNumberFormat="1" applyFont="1" applyFill="1" applyBorder="1" applyAlignment="1">
      <alignment horizontal="center" vertical="center"/>
    </xf>
    <xf numFmtId="0" fontId="1" fillId="3" borderId="95" xfId="5" applyNumberFormat="1" applyFont="1" applyFill="1" applyBorder="1" applyAlignment="1">
      <alignment horizontal="center" vertical="center"/>
    </xf>
    <xf numFmtId="0" fontId="13" fillId="3" borderId="2" xfId="5" applyNumberFormat="1" applyFont="1" applyFill="1" applyBorder="1" applyAlignment="1">
      <alignment horizontal="center" vertical="center"/>
    </xf>
    <xf numFmtId="0" fontId="1" fillId="3" borderId="11" xfId="5" applyNumberFormat="1" applyFont="1" applyFill="1" applyBorder="1" applyAlignment="1">
      <alignment horizontal="center" vertical="center"/>
    </xf>
    <xf numFmtId="0" fontId="1" fillId="3" borderId="57" xfId="5" applyNumberFormat="1" applyFont="1" applyFill="1" applyBorder="1" applyAlignment="1">
      <alignment horizontal="center" vertical="center"/>
    </xf>
    <xf numFmtId="0" fontId="1" fillId="3" borderId="55" xfId="5" applyNumberFormat="1" applyFont="1" applyFill="1" applyBorder="1" applyAlignment="1">
      <alignment horizontal="center" vertical="center"/>
    </xf>
    <xf numFmtId="0" fontId="1" fillId="3" borderId="53" xfId="5" applyNumberFormat="1" applyFont="1" applyFill="1" applyBorder="1" applyAlignment="1">
      <alignment horizontal="center" vertical="center"/>
    </xf>
    <xf numFmtId="0" fontId="29" fillId="3" borderId="2" xfId="5" applyNumberFormat="1" applyFont="1" applyFill="1" applyBorder="1" applyAlignment="1">
      <alignment horizontal="right" vertical="center"/>
    </xf>
    <xf numFmtId="0" fontId="29" fillId="3" borderId="11" xfId="5" applyNumberFormat="1" applyFont="1" applyFill="1" applyBorder="1" applyAlignment="1">
      <alignment horizontal="right" vertical="center"/>
    </xf>
    <xf numFmtId="0" fontId="29" fillId="3" borderId="12" xfId="5" applyNumberFormat="1" applyFont="1" applyFill="1" applyBorder="1" applyAlignment="1">
      <alignment horizontal="right" vertical="center"/>
    </xf>
    <xf numFmtId="0" fontId="1" fillId="3" borderId="7" xfId="5" applyNumberFormat="1" applyFont="1" applyFill="1" applyBorder="1" applyAlignment="1">
      <alignment horizontal="right" vertical="center"/>
    </xf>
    <xf numFmtId="0" fontId="1" fillId="3" borderId="13" xfId="5" applyNumberFormat="1" applyFont="1" applyFill="1" applyBorder="1" applyAlignment="1">
      <alignment horizontal="right" vertical="center"/>
    </xf>
    <xf numFmtId="0" fontId="1" fillId="3" borderId="16" xfId="5" applyNumberFormat="1" applyFont="1" applyFill="1" applyBorder="1" applyAlignment="1">
      <alignment horizontal="right" vertical="center"/>
    </xf>
    <xf numFmtId="0" fontId="1" fillId="3" borderId="4" xfId="5" applyNumberFormat="1" applyFont="1" applyFill="1" applyBorder="1" applyAlignment="1">
      <alignment horizontal="right" vertical="center"/>
    </xf>
    <xf numFmtId="0" fontId="1" fillId="3" borderId="20" xfId="5" applyNumberFormat="1" applyFont="1" applyFill="1" applyBorder="1" applyAlignment="1">
      <alignment horizontal="right" vertical="center"/>
    </xf>
    <xf numFmtId="0" fontId="1" fillId="3" borderId="14" xfId="5" applyNumberFormat="1" applyFont="1" applyFill="1" applyBorder="1" applyAlignment="1">
      <alignment horizontal="right" vertical="center"/>
    </xf>
    <xf numFmtId="0" fontId="1" fillId="5" borderId="3" xfId="5" applyFont="1" applyFill="1" applyBorder="1" applyAlignment="1" applyProtection="1">
      <alignment horizontal="center" vertical="center" textRotation="90"/>
      <protection locked="0"/>
    </xf>
    <xf numFmtId="0" fontId="1" fillId="5" borderId="10" xfId="5" applyFont="1" applyFill="1" applyBorder="1" applyAlignment="1" applyProtection="1">
      <alignment horizontal="center" vertical="center" textRotation="90"/>
      <protection locked="0"/>
    </xf>
    <xf numFmtId="0" fontId="1" fillId="5" borderId="5" xfId="5" applyFont="1" applyFill="1" applyBorder="1" applyAlignment="1" applyProtection="1">
      <alignment horizontal="center" vertical="center" textRotation="90"/>
      <protection locked="0"/>
    </xf>
    <xf numFmtId="0" fontId="1" fillId="3" borderId="29" xfId="5" applyFont="1" applyFill="1" applyBorder="1" applyAlignment="1" applyProtection="1">
      <alignment horizontal="center" vertical="center" textRotation="135" wrapText="1"/>
      <protection locked="0"/>
    </xf>
    <xf numFmtId="0" fontId="1" fillId="3" borderId="65" xfId="5" applyFont="1" applyFill="1" applyBorder="1" applyAlignment="1" applyProtection="1">
      <alignment horizontal="center" vertical="center" textRotation="135" wrapText="1"/>
      <protection locked="0"/>
    </xf>
    <xf numFmtId="0" fontId="1" fillId="3" borderId="25" xfId="5" applyFont="1" applyFill="1" applyBorder="1" applyAlignment="1" applyProtection="1">
      <alignment horizontal="center" vertical="center" textRotation="135" wrapText="1"/>
      <protection locked="0"/>
    </xf>
    <xf numFmtId="0" fontId="1" fillId="3" borderId="78" xfId="5" applyFont="1" applyFill="1" applyBorder="1" applyAlignment="1" applyProtection="1">
      <alignment horizontal="center" vertical="center" textRotation="90" wrapText="1"/>
      <protection locked="0"/>
    </xf>
    <xf numFmtId="0" fontId="1" fillId="3" borderId="77" xfId="5" applyFont="1" applyFill="1" applyBorder="1" applyAlignment="1" applyProtection="1">
      <alignment horizontal="center" vertical="center" wrapText="1"/>
      <protection locked="0"/>
    </xf>
    <xf numFmtId="0" fontId="1" fillId="3" borderId="79" xfId="5" applyFont="1" applyFill="1" applyBorder="1" applyAlignment="1" applyProtection="1">
      <alignment horizontal="center" vertical="center" wrapText="1"/>
      <protection locked="0"/>
    </xf>
    <xf numFmtId="0" fontId="1" fillId="3" borderId="76" xfId="5" applyFont="1" applyFill="1" applyBorder="1" applyAlignment="1" applyProtection="1">
      <alignment horizontal="center" vertical="center" wrapText="1"/>
      <protection locked="0"/>
    </xf>
    <xf numFmtId="0" fontId="1" fillId="3" borderId="3" xfId="5" applyFont="1" applyFill="1" applyBorder="1" applyAlignment="1" applyProtection="1">
      <alignment horizontal="center" vertical="center"/>
      <protection locked="0"/>
    </xf>
    <xf numFmtId="0" fontId="1" fillId="3" borderId="10" xfId="5" applyFont="1" applyFill="1" applyBorder="1" applyAlignment="1" applyProtection="1">
      <alignment horizontal="center" vertical="center"/>
      <protection locked="0"/>
    </xf>
    <xf numFmtId="0" fontId="1" fillId="3" borderId="5" xfId="5" applyFont="1" applyFill="1" applyBorder="1" applyAlignment="1" applyProtection="1">
      <alignment horizontal="center" vertical="center"/>
      <protection locked="0"/>
    </xf>
    <xf numFmtId="0" fontId="29" fillId="3" borderId="2" xfId="5" applyNumberFormat="1" applyFont="1" applyFill="1" applyBorder="1" applyAlignment="1">
      <alignment horizontal="center" vertical="center"/>
    </xf>
    <xf numFmtId="0" fontId="29" fillId="3" borderId="12" xfId="5" applyNumberFormat="1" applyFont="1" applyFill="1" applyBorder="1" applyAlignment="1">
      <alignment horizontal="center" vertical="center"/>
    </xf>
    <xf numFmtId="0" fontId="1" fillId="3" borderId="29" xfId="5" applyFont="1" applyFill="1" applyBorder="1" applyAlignment="1" applyProtection="1">
      <alignment horizontal="center" vertical="center" textRotation="90" wrapText="1"/>
      <protection locked="0"/>
    </xf>
    <xf numFmtId="0" fontId="1" fillId="3" borderId="25" xfId="5" applyFont="1" applyFill="1" applyBorder="1" applyAlignment="1" applyProtection="1">
      <alignment horizontal="center" vertical="center" textRotation="90" wrapText="1"/>
      <protection locked="0"/>
    </xf>
    <xf numFmtId="0" fontId="1" fillId="9" borderId="21" xfId="5" applyFont="1" applyFill="1" applyBorder="1" applyAlignment="1" applyProtection="1">
      <alignment horizontal="center" vertical="center"/>
      <protection locked="0"/>
    </xf>
    <xf numFmtId="0" fontId="1" fillId="9" borderId="74" xfId="5" applyFont="1" applyFill="1" applyBorder="1" applyAlignment="1" applyProtection="1">
      <alignment horizontal="center" vertical="center"/>
      <protection locked="0"/>
    </xf>
    <xf numFmtId="0" fontId="1" fillId="3" borderId="1" xfId="5" applyFont="1" applyFill="1" applyBorder="1" applyAlignment="1" applyProtection="1">
      <alignment horizontal="center" vertical="center" textRotation="90" wrapText="1"/>
      <protection locked="0"/>
    </xf>
    <xf numFmtId="0" fontId="1" fillId="3" borderId="6" xfId="5" applyFont="1" applyFill="1" applyBorder="1" applyAlignment="1" applyProtection="1">
      <alignment horizontal="center" vertical="center" textRotation="90" wrapText="1"/>
      <protection locked="0"/>
    </xf>
    <xf numFmtId="0" fontId="1" fillId="3" borderId="7" xfId="5" applyFont="1" applyFill="1" applyBorder="1" applyAlignment="1" applyProtection="1">
      <alignment horizontal="center" vertical="center" textRotation="90" wrapText="1"/>
      <protection locked="0"/>
    </xf>
    <xf numFmtId="0" fontId="1" fillId="3" borderId="100" xfId="5" applyNumberFormat="1" applyFont="1" applyFill="1" applyBorder="1" applyAlignment="1">
      <alignment horizontal="center" vertical="center"/>
    </xf>
    <xf numFmtId="0" fontId="1" fillId="3" borderId="46" xfId="5" applyNumberFormat="1" applyFont="1" applyFill="1" applyBorder="1" applyAlignment="1">
      <alignment horizontal="center" vertical="center"/>
    </xf>
    <xf numFmtId="0" fontId="1" fillId="3" borderId="99" xfId="5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2" xfId="1"/>
    <cellStyle name="Обычный 3" xfId="2"/>
    <cellStyle name="Обычный 3 2" xfId="4"/>
    <cellStyle name="Обычный 4" xfId="3"/>
    <cellStyle name="Обычный 4 2" xfId="5"/>
    <cellStyle name="Стиль 1" xfId="6"/>
    <cellStyle name="Стиль 1 2" xfId="7"/>
    <cellStyle name="Стиль 2" xfId="8"/>
  </cellStyles>
  <dxfs count="0"/>
  <tableStyles count="0" defaultTableStyle="TableStyleMedium9" defaultPivotStyle="PivotStyleLight16"/>
  <colors>
    <mruColors>
      <color rgb="FF99CCFF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32"/>
  <sheetViews>
    <sheetView showGridLines="0" topLeftCell="A19" workbookViewId="0">
      <selection activeCell="S25" sqref="S25:W25"/>
    </sheetView>
  </sheetViews>
  <sheetFormatPr defaultColWidth="14.6640625" defaultRowHeight="13.5" customHeight="1"/>
  <cols>
    <col min="1" max="1" width="6.5" style="2" customWidth="1"/>
    <col min="2" max="3" width="3.33203125" style="2" customWidth="1"/>
    <col min="4" max="4" width="3.83203125" style="2" customWidth="1"/>
    <col min="5" max="53" width="3.33203125" style="2" customWidth="1"/>
    <col min="54" max="54" width="3" style="2" customWidth="1"/>
    <col min="55" max="16384" width="14.6640625" style="2"/>
  </cols>
  <sheetData>
    <row r="1" spans="1:58" s="7" customFormat="1" ht="24.75" customHeight="1">
      <c r="AJ1" s="15"/>
      <c r="AK1" s="15"/>
      <c r="AL1" s="15"/>
      <c r="AM1" s="419" t="s">
        <v>38</v>
      </c>
      <c r="AN1" s="419"/>
      <c r="AO1" s="419"/>
      <c r="AP1" s="419"/>
      <c r="AQ1" s="419"/>
      <c r="AR1" s="419"/>
      <c r="AS1" s="419"/>
      <c r="AT1" s="419"/>
      <c r="AU1" s="419"/>
      <c r="AV1" s="419"/>
      <c r="AW1" s="419"/>
      <c r="AX1" s="419"/>
      <c r="AY1" s="419"/>
    </row>
    <row r="2" spans="1:58" ht="21.75" customHeight="1">
      <c r="A2" s="414"/>
      <c r="B2" s="414"/>
      <c r="C2" s="41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16"/>
      <c r="AK2" s="16"/>
      <c r="AL2" s="420" t="s">
        <v>39</v>
      </c>
      <c r="AM2" s="420"/>
      <c r="AN2" s="420"/>
      <c r="AO2" s="420"/>
      <c r="AP2" s="420"/>
      <c r="AQ2" s="420"/>
      <c r="AR2" s="420"/>
      <c r="AS2" s="420"/>
      <c r="AT2" s="420"/>
      <c r="AU2" s="420"/>
      <c r="AV2" s="420"/>
      <c r="AW2" s="420"/>
      <c r="AX2" s="420"/>
      <c r="AY2" s="11"/>
      <c r="AZ2" s="8"/>
      <c r="BA2" s="8"/>
      <c r="BB2" s="8"/>
      <c r="BC2" s="8"/>
      <c r="BD2" s="8"/>
      <c r="BE2" s="8"/>
      <c r="BF2" s="8"/>
    </row>
    <row r="3" spans="1:58" ht="11.25" customHeight="1">
      <c r="A3" s="405"/>
      <c r="B3" s="405"/>
      <c r="C3" s="40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6"/>
      <c r="AK3" s="16"/>
      <c r="AL3" s="418" t="s">
        <v>136</v>
      </c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12"/>
      <c r="AY3" s="12"/>
      <c r="AZ3" s="9"/>
      <c r="BA3" s="9"/>
      <c r="BB3" s="9"/>
      <c r="BC3" s="9"/>
      <c r="BD3" s="9"/>
      <c r="BE3" s="9"/>
      <c r="BF3" s="9"/>
    </row>
    <row r="4" spans="1:58" ht="18" customHeight="1">
      <c r="A4" s="405"/>
      <c r="B4" s="405"/>
      <c r="C4" s="40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6"/>
      <c r="AK4" s="16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12"/>
      <c r="AY4" s="13"/>
      <c r="AZ4" s="10"/>
      <c r="BA4" s="10"/>
      <c r="BB4" s="10"/>
      <c r="BC4" s="10"/>
      <c r="BD4" s="10"/>
      <c r="BE4" s="10"/>
      <c r="BF4" s="10"/>
    </row>
    <row r="5" spans="1:58" s="48" customFormat="1" ht="18" customHeight="1">
      <c r="A5" s="47"/>
      <c r="B5" s="47"/>
      <c r="C5" s="4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16"/>
      <c r="AK5" s="16"/>
      <c r="AL5" s="418" t="s">
        <v>197</v>
      </c>
      <c r="AM5" s="418"/>
      <c r="AN5" s="418"/>
      <c r="AO5" s="418"/>
      <c r="AP5" s="418"/>
      <c r="AQ5" s="418"/>
      <c r="AR5" s="418"/>
      <c r="AS5" s="418"/>
      <c r="AT5" s="418"/>
      <c r="AU5" s="418"/>
      <c r="AV5" s="418"/>
      <c r="AW5" s="418"/>
      <c r="AX5" s="12"/>
      <c r="AY5" s="13"/>
      <c r="AZ5" s="10"/>
      <c r="BA5" s="10"/>
      <c r="BB5" s="10"/>
      <c r="BC5" s="10"/>
      <c r="BD5" s="10"/>
      <c r="BE5" s="10"/>
      <c r="BF5" s="10"/>
    </row>
    <row r="6" spans="1:58" ht="10.5" hidden="1" customHeight="1">
      <c r="A6" s="405"/>
      <c r="B6" s="405"/>
      <c r="C6" s="405"/>
      <c r="D6" s="4"/>
      <c r="E6" s="4"/>
      <c r="F6" s="415" t="s">
        <v>19</v>
      </c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  <c r="AY6" s="415"/>
      <c r="AZ6" s="415"/>
      <c r="BA6" s="415"/>
      <c r="BB6" s="3"/>
    </row>
    <row r="7" spans="1:58" ht="40.5" customHeight="1">
      <c r="A7" s="405"/>
      <c r="B7" s="405"/>
      <c r="C7" s="405"/>
      <c r="D7" s="4"/>
      <c r="E7" s="4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15"/>
      <c r="AU7" s="415"/>
      <c r="AV7" s="415"/>
      <c r="AW7" s="415"/>
      <c r="AX7" s="415"/>
      <c r="AY7" s="415"/>
      <c r="AZ7" s="415"/>
      <c r="BA7" s="415"/>
      <c r="BB7" s="3"/>
    </row>
    <row r="8" spans="1:58" ht="11.25" customHeight="1">
      <c r="A8" s="416"/>
      <c r="B8" s="416"/>
      <c r="C8" s="416"/>
      <c r="D8" s="4"/>
      <c r="E8" s="4"/>
      <c r="F8" s="417" t="s">
        <v>20</v>
      </c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  <c r="AN8" s="417"/>
      <c r="AO8" s="417"/>
      <c r="AP8" s="417"/>
      <c r="AQ8" s="417"/>
      <c r="AR8" s="417"/>
      <c r="AS8" s="417"/>
      <c r="AT8" s="417"/>
      <c r="AU8" s="417"/>
      <c r="AV8" s="417"/>
      <c r="AW8" s="417"/>
      <c r="AX8" s="417"/>
      <c r="AY8" s="417"/>
      <c r="AZ8" s="417"/>
      <c r="BA8" s="417"/>
      <c r="BB8" s="3"/>
    </row>
    <row r="9" spans="1:58" ht="11.25" customHeight="1">
      <c r="A9" s="416"/>
      <c r="B9" s="416"/>
      <c r="C9" s="416"/>
      <c r="D9" s="4"/>
      <c r="E9" s="4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7"/>
      <c r="BA9" s="417"/>
      <c r="BB9" s="3"/>
    </row>
    <row r="10" spans="1:58" ht="12" customHeight="1">
      <c r="A10" s="405"/>
      <c r="B10" s="405"/>
      <c r="C10" s="405"/>
      <c r="D10" s="4"/>
      <c r="E10" s="4"/>
      <c r="F10" s="406" t="s">
        <v>40</v>
      </c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X10" s="407"/>
      <c r="AY10" s="407"/>
      <c r="AZ10" s="407"/>
      <c r="BA10" s="407"/>
      <c r="BB10" s="3"/>
    </row>
    <row r="11" spans="1:58" ht="12" customHeight="1">
      <c r="A11" s="4"/>
      <c r="B11" s="4"/>
      <c r="C11" s="4"/>
      <c r="D11" s="4"/>
      <c r="E11" s="4"/>
      <c r="F11" s="407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8"/>
      <c r="AM11" s="408"/>
      <c r="AN11" s="408"/>
      <c r="AO11" s="408"/>
      <c r="AP11" s="408"/>
      <c r="AQ11" s="408"/>
      <c r="AR11" s="408"/>
      <c r="AS11" s="408"/>
      <c r="AT11" s="408"/>
      <c r="AU11" s="408"/>
      <c r="AV11" s="408"/>
      <c r="AW11" s="408"/>
      <c r="AX11" s="408"/>
      <c r="AY11" s="408"/>
      <c r="AZ11" s="408"/>
      <c r="BA11" s="407"/>
      <c r="BB11" s="3"/>
    </row>
    <row r="12" spans="1:58" ht="12" customHeight="1">
      <c r="A12" s="4"/>
      <c r="B12" s="4"/>
      <c r="C12" s="4"/>
      <c r="D12" s="4"/>
      <c r="E12" s="4"/>
      <c r="F12" s="407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7"/>
      <c r="BB12" s="3"/>
    </row>
    <row r="13" spans="1:58" ht="15.75" customHeight="1">
      <c r="A13" s="4"/>
      <c r="B13" s="4"/>
      <c r="C13" s="4"/>
      <c r="D13" s="4"/>
      <c r="E13" s="4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X13" s="407"/>
      <c r="AY13" s="407"/>
      <c r="AZ13" s="407"/>
      <c r="BA13" s="407"/>
      <c r="BB13" s="3"/>
    </row>
    <row r="14" spans="1:58" ht="13.5" customHeight="1">
      <c r="A14" s="4"/>
      <c r="B14" s="4"/>
      <c r="C14" s="4"/>
      <c r="D14" s="4"/>
      <c r="E14" s="4"/>
      <c r="F14" s="409" t="s">
        <v>21</v>
      </c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409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3"/>
    </row>
    <row r="15" spans="1:58" ht="13.5" customHeight="1">
      <c r="A15" s="4"/>
      <c r="B15" s="4"/>
      <c r="C15" s="4"/>
      <c r="D15" s="4"/>
      <c r="E15" s="4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09"/>
      <c r="AN15" s="409"/>
      <c r="AO15" s="409"/>
      <c r="AP15" s="409"/>
      <c r="AQ15" s="409"/>
      <c r="AR15" s="409"/>
      <c r="AS15" s="409"/>
      <c r="AT15" s="409"/>
      <c r="AU15" s="409"/>
      <c r="AV15" s="409"/>
      <c r="AW15" s="409"/>
      <c r="AX15" s="409"/>
      <c r="AY15" s="409"/>
      <c r="AZ15" s="409"/>
      <c r="BA15" s="409"/>
      <c r="BB15" s="3"/>
    </row>
    <row r="16" spans="1:58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3"/>
      <c r="AS16" s="3"/>
      <c r="AT16" s="4"/>
      <c r="AU16" s="3"/>
      <c r="AV16" s="3"/>
      <c r="AW16" s="4"/>
      <c r="AX16" s="3"/>
      <c r="AY16" s="3"/>
      <c r="AZ16" s="4"/>
      <c r="BA16" s="3"/>
      <c r="BB16" s="3"/>
    </row>
    <row r="17" spans="1:54" ht="9.75" customHeight="1">
      <c r="A17" s="4"/>
      <c r="B17" s="4"/>
      <c r="C17" s="4"/>
      <c r="D17" s="4"/>
      <c r="E17" s="4"/>
      <c r="F17" s="410" t="s">
        <v>173</v>
      </c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  <c r="AZ17" s="410"/>
      <c r="BA17" s="410"/>
      <c r="BB17" s="3"/>
    </row>
    <row r="18" spans="1:54" ht="8.25" customHeight="1">
      <c r="A18" s="4"/>
      <c r="B18" s="4"/>
      <c r="C18" s="4"/>
      <c r="D18" s="4"/>
      <c r="E18" s="4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0"/>
      <c r="AZ18" s="410"/>
      <c r="BA18" s="410"/>
      <c r="BB18" s="3"/>
    </row>
    <row r="19" spans="1:54" ht="16.5" customHeight="1">
      <c r="A19" s="4"/>
      <c r="B19" s="4"/>
      <c r="C19" s="4"/>
      <c r="D19" s="4"/>
      <c r="E19" s="4"/>
      <c r="F19" s="411" t="s">
        <v>198</v>
      </c>
      <c r="G19" s="411"/>
      <c r="H19" s="411"/>
      <c r="I19" s="411"/>
      <c r="J19" s="411"/>
      <c r="K19" s="17"/>
      <c r="L19" s="412" t="s">
        <v>199</v>
      </c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  <c r="AW19" s="413"/>
      <c r="AX19" s="413"/>
      <c r="AY19" s="413"/>
      <c r="AZ19" s="413"/>
      <c r="BA19" s="413"/>
      <c r="BB19" s="3"/>
    </row>
    <row r="20" spans="1:54" ht="16.5" customHeight="1">
      <c r="A20" s="4"/>
      <c r="B20" s="4"/>
      <c r="C20" s="4"/>
      <c r="D20" s="4"/>
      <c r="E20" s="4"/>
      <c r="F20" s="403" t="s">
        <v>22</v>
      </c>
      <c r="G20" s="403"/>
      <c r="H20" s="403"/>
      <c r="I20" s="403"/>
      <c r="J20" s="403"/>
      <c r="K20" s="403"/>
      <c r="L20" s="403" t="s">
        <v>23</v>
      </c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3"/>
      <c r="AS20" s="403"/>
      <c r="AT20" s="403"/>
      <c r="AU20" s="403"/>
      <c r="AV20" s="403"/>
      <c r="AW20" s="403"/>
      <c r="AX20" s="403"/>
      <c r="AY20" s="403"/>
      <c r="AZ20" s="403"/>
      <c r="BA20" s="3"/>
      <c r="BB20" s="3"/>
    </row>
    <row r="21" spans="1:54" ht="16.5" customHeight="1">
      <c r="A21" s="4"/>
      <c r="B21" s="4"/>
      <c r="C21" s="4"/>
      <c r="D21" s="4"/>
      <c r="E21" s="4"/>
      <c r="F21" s="400" t="s">
        <v>24</v>
      </c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"/>
      <c r="U21" s="5"/>
      <c r="V21" s="400" t="s">
        <v>25</v>
      </c>
      <c r="W21" s="400"/>
      <c r="X21" s="400"/>
      <c r="Y21" s="400"/>
      <c r="Z21" s="423" t="s">
        <v>41</v>
      </c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4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24"/>
      <c r="BA21" s="424"/>
      <c r="BB21" s="3"/>
    </row>
    <row r="22" spans="1:54" ht="23.25" customHeight="1">
      <c r="A22" s="4"/>
      <c r="B22" s="4"/>
      <c r="C22" s="4"/>
      <c r="D22" s="4"/>
      <c r="E22" s="4"/>
      <c r="F22" s="400" t="s">
        <v>26</v>
      </c>
      <c r="G22" s="400"/>
      <c r="H22" s="400"/>
      <c r="I22" s="400"/>
      <c r="J22" s="400"/>
      <c r="K22" s="400"/>
      <c r="L22" s="422" t="s">
        <v>208</v>
      </c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2"/>
      <c r="AZ22" s="422"/>
      <c r="BA22" s="422"/>
      <c r="BB22" s="3"/>
    </row>
    <row r="23" spans="1:54" ht="16.5" customHeight="1">
      <c r="A23" s="4"/>
      <c r="B23" s="4"/>
      <c r="C23" s="4"/>
      <c r="D23" s="4"/>
      <c r="E23" s="4"/>
      <c r="F23" s="400" t="s">
        <v>27</v>
      </c>
      <c r="G23" s="400"/>
      <c r="H23" s="400"/>
      <c r="I23" s="400"/>
      <c r="J23" s="400"/>
      <c r="K23" s="400"/>
      <c r="L23" s="425" t="s">
        <v>137</v>
      </c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9"/>
      <c r="AS23" s="19"/>
      <c r="AT23" s="18"/>
      <c r="AU23" s="19"/>
      <c r="AV23" s="19"/>
      <c r="AW23" s="18"/>
      <c r="AX23" s="19"/>
      <c r="AY23" s="19"/>
      <c r="AZ23" s="18"/>
      <c r="BA23" s="19"/>
      <c r="BB23" s="3"/>
    </row>
    <row r="24" spans="1:54" ht="16.5" customHeight="1">
      <c r="A24" s="4"/>
      <c r="B24" s="4"/>
      <c r="C24" s="4"/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5"/>
      <c r="V24" s="5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5"/>
      <c r="AO24" s="4"/>
      <c r="AP24" s="4"/>
      <c r="AQ24" s="4"/>
      <c r="AR24" s="3"/>
      <c r="AS24" s="3"/>
      <c r="AT24" s="4"/>
      <c r="AU24" s="3"/>
      <c r="AV24" s="3"/>
      <c r="AW24" s="4"/>
      <c r="AX24" s="3"/>
      <c r="AY24" s="3"/>
      <c r="AZ24" s="4"/>
      <c r="BA24" s="3"/>
      <c r="BB24" s="3"/>
    </row>
    <row r="25" spans="1:54" ht="16.5" customHeight="1">
      <c r="A25" s="4"/>
      <c r="B25" s="4"/>
      <c r="C25" s="4"/>
      <c r="D25" s="4"/>
      <c r="E25" s="4"/>
      <c r="F25" s="400" t="s">
        <v>28</v>
      </c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"/>
      <c r="S25" s="413" t="s">
        <v>209</v>
      </c>
      <c r="T25" s="413"/>
      <c r="U25" s="413"/>
      <c r="V25" s="413"/>
      <c r="W25" s="413"/>
      <c r="X25" s="4"/>
      <c r="Y25" s="4"/>
      <c r="Z25" s="400" t="s">
        <v>29</v>
      </c>
      <c r="AA25" s="400"/>
      <c r="AB25" s="400"/>
      <c r="AC25" s="400"/>
      <c r="AD25" s="400"/>
      <c r="AE25" s="400"/>
      <c r="AF25" s="400"/>
      <c r="AG25" s="400"/>
      <c r="AH25" s="400"/>
      <c r="AI25" s="400"/>
      <c r="AJ25" s="398">
        <v>2020</v>
      </c>
      <c r="AK25" s="398"/>
      <c r="AL25" s="398"/>
      <c r="AM25" s="398"/>
      <c r="AN25" s="5"/>
      <c r="AO25" s="4"/>
      <c r="AP25" s="4"/>
      <c r="AQ25" s="4"/>
      <c r="AR25" s="3"/>
      <c r="AS25" s="3"/>
      <c r="AT25" s="4"/>
      <c r="AU25" s="3"/>
      <c r="AV25" s="3"/>
      <c r="AW25" s="4"/>
      <c r="AX25" s="3"/>
      <c r="AY25" s="3"/>
      <c r="AZ25" s="4"/>
      <c r="BA25" s="3"/>
      <c r="BB25" s="3"/>
    </row>
    <row r="26" spans="1:54" ht="16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3"/>
      <c r="AS26" s="3"/>
      <c r="AT26" s="4"/>
      <c r="AU26" s="3"/>
      <c r="AV26" s="3"/>
      <c r="AW26" s="4"/>
      <c r="AX26" s="3"/>
      <c r="AY26" s="3"/>
      <c r="AZ26" s="4"/>
      <c r="BA26" s="3"/>
      <c r="BB26" s="3"/>
    </row>
    <row r="27" spans="1:54" ht="16.5" customHeight="1">
      <c r="A27" s="4"/>
      <c r="B27" s="4"/>
      <c r="C27" s="4"/>
      <c r="D27" s="4"/>
      <c r="E27" s="4"/>
      <c r="F27" s="400" t="s">
        <v>30</v>
      </c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1" t="s">
        <v>31</v>
      </c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3"/>
    </row>
    <row r="28" spans="1:54" ht="16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03" t="s">
        <v>32</v>
      </c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K28" s="403"/>
      <c r="AL28" s="403"/>
      <c r="AM28" s="403"/>
      <c r="AN28" s="403"/>
      <c r="AO28" s="403"/>
      <c r="AP28" s="403"/>
      <c r="AQ28" s="403"/>
      <c r="AR28" s="403"/>
      <c r="AS28" s="403"/>
      <c r="AT28" s="403"/>
      <c r="AU28" s="403"/>
      <c r="AV28" s="403"/>
      <c r="AW28" s="403"/>
      <c r="AX28" s="403"/>
      <c r="AY28" s="403"/>
      <c r="AZ28" s="403"/>
      <c r="BA28" s="403"/>
      <c r="BB28" s="3"/>
    </row>
    <row r="29" spans="1:54" ht="16.5" customHeight="1">
      <c r="A29" s="4"/>
      <c r="B29" s="4"/>
      <c r="C29" s="4"/>
      <c r="D29" s="4"/>
      <c r="E29" s="4"/>
      <c r="F29" s="421" t="s">
        <v>138</v>
      </c>
      <c r="G29" s="421"/>
      <c r="H29" s="421"/>
      <c r="I29" s="421"/>
      <c r="J29" s="421"/>
      <c r="K29" s="421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04" t="s">
        <v>33</v>
      </c>
      <c r="Y29" s="404"/>
      <c r="Z29" s="399">
        <v>1583</v>
      </c>
      <c r="AA29" s="399"/>
      <c r="AB29" s="399"/>
      <c r="AC29" s="14"/>
      <c r="AD29" s="14"/>
      <c r="AE29" s="1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3"/>
      <c r="AS29" s="3"/>
      <c r="AT29" s="4"/>
      <c r="AU29" s="3"/>
      <c r="AV29" s="3"/>
      <c r="AW29" s="4"/>
      <c r="AX29" s="3"/>
      <c r="AY29" s="3"/>
      <c r="AZ29" s="4"/>
      <c r="BA29" s="3"/>
      <c r="BB29" s="3"/>
    </row>
    <row r="30" spans="1:54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3"/>
      <c r="AS30" s="3"/>
      <c r="AT30" s="4"/>
      <c r="AU30" s="3"/>
      <c r="AV30" s="3"/>
      <c r="AW30" s="4"/>
      <c r="AX30" s="3"/>
      <c r="AY30" s="3"/>
      <c r="AZ30" s="4"/>
      <c r="BA30" s="3"/>
      <c r="BB30" s="3"/>
    </row>
    <row r="32" spans="1:54" ht="29.25" customHeight="1">
      <c r="O32" s="23"/>
    </row>
  </sheetData>
  <mergeCells count="35">
    <mergeCell ref="AM1:AY1"/>
    <mergeCell ref="AL2:AX2"/>
    <mergeCell ref="AL3:AW4"/>
    <mergeCell ref="F29:W29"/>
    <mergeCell ref="F22:K22"/>
    <mergeCell ref="L22:BA22"/>
    <mergeCell ref="Z25:AI25"/>
    <mergeCell ref="F20:K20"/>
    <mergeCell ref="L20:AZ20"/>
    <mergeCell ref="F21:S21"/>
    <mergeCell ref="V21:Y21"/>
    <mergeCell ref="Z21:BA21"/>
    <mergeCell ref="F23:K23"/>
    <mergeCell ref="L23:W23"/>
    <mergeCell ref="F25:Q25"/>
    <mergeCell ref="S25:W25"/>
    <mergeCell ref="A2:C2"/>
    <mergeCell ref="A3:C4"/>
    <mergeCell ref="A6:C7"/>
    <mergeCell ref="F6:BA7"/>
    <mergeCell ref="A8:C9"/>
    <mergeCell ref="F8:BA9"/>
    <mergeCell ref="AL5:AW5"/>
    <mergeCell ref="A10:C10"/>
    <mergeCell ref="F10:BA13"/>
    <mergeCell ref="F14:BA15"/>
    <mergeCell ref="F17:BA18"/>
    <mergeCell ref="F19:J19"/>
    <mergeCell ref="L19:BA19"/>
    <mergeCell ref="AJ25:AM25"/>
    <mergeCell ref="Z29:AB29"/>
    <mergeCell ref="F27:Y27"/>
    <mergeCell ref="Z27:BA27"/>
    <mergeCell ref="Z28:BA28"/>
    <mergeCell ref="X29:Y29"/>
  </mergeCells>
  <pageMargins left="0.19685039370078741" right="0.74803149606299213" top="0.59055118110236227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24"/>
  <sheetViews>
    <sheetView showGridLines="0" topLeftCell="A7" workbookViewId="0">
      <selection activeCell="I27" sqref="I27"/>
    </sheetView>
  </sheetViews>
  <sheetFormatPr defaultColWidth="14.6640625" defaultRowHeight="13.5" customHeight="1"/>
  <cols>
    <col min="1" max="1" width="6.5" style="31" customWidth="1"/>
    <col min="2" max="58" width="3.83203125" style="31" customWidth="1"/>
    <col min="59" max="16384" width="14.6640625" style="31"/>
  </cols>
  <sheetData>
    <row r="1" spans="1:58" ht="18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58" ht="19.5" customHeight="1">
      <c r="A2" s="21" t="s">
        <v>156</v>
      </c>
      <c r="B2" s="21"/>
      <c r="C2" s="21"/>
      <c r="D2" s="21"/>
      <c r="E2" s="21"/>
      <c r="F2" s="21"/>
      <c r="G2" s="21"/>
      <c r="H2" s="21"/>
      <c r="I2" s="21"/>
      <c r="J2" s="426" t="s">
        <v>210</v>
      </c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6"/>
    </row>
    <row r="3" spans="1:58" ht="11.25" customHeight="1">
      <c r="A3" s="58"/>
      <c r="B3" s="456" t="s">
        <v>135</v>
      </c>
      <c r="C3" s="456"/>
      <c r="D3" s="456"/>
      <c r="E3" s="456"/>
      <c r="F3" s="457" t="s">
        <v>177</v>
      </c>
      <c r="G3" s="456" t="s">
        <v>134</v>
      </c>
      <c r="H3" s="456"/>
      <c r="I3" s="456"/>
      <c r="J3" s="457" t="s">
        <v>181</v>
      </c>
      <c r="K3" s="456" t="s">
        <v>133</v>
      </c>
      <c r="L3" s="456"/>
      <c r="M3" s="456"/>
      <c r="N3" s="54"/>
      <c r="O3" s="456" t="s">
        <v>132</v>
      </c>
      <c r="P3" s="456"/>
      <c r="Q3" s="456"/>
      <c r="R3" s="456"/>
      <c r="S3" s="457" t="s">
        <v>187</v>
      </c>
      <c r="T3" s="456" t="s">
        <v>131</v>
      </c>
      <c r="U3" s="456"/>
      <c r="V3" s="456"/>
      <c r="W3" s="457" t="s">
        <v>191</v>
      </c>
      <c r="X3" s="456" t="s">
        <v>130</v>
      </c>
      <c r="Y3" s="456"/>
      <c r="Z3" s="456"/>
      <c r="AA3" s="457" t="s">
        <v>195</v>
      </c>
      <c r="AB3" s="456" t="s">
        <v>129</v>
      </c>
      <c r="AC3" s="456"/>
      <c r="AD3" s="456"/>
      <c r="AE3" s="456"/>
      <c r="AF3" s="457" t="s">
        <v>128</v>
      </c>
      <c r="AG3" s="456" t="s">
        <v>127</v>
      </c>
      <c r="AH3" s="456"/>
      <c r="AI3" s="456"/>
      <c r="AJ3" s="457" t="s">
        <v>126</v>
      </c>
      <c r="AK3" s="456" t="s">
        <v>125</v>
      </c>
      <c r="AL3" s="456"/>
      <c r="AM3" s="456"/>
      <c r="AN3" s="456"/>
      <c r="AO3" s="456" t="s">
        <v>124</v>
      </c>
      <c r="AP3" s="456"/>
      <c r="AQ3" s="456"/>
      <c r="AR3" s="456"/>
      <c r="AS3" s="457" t="s">
        <v>123</v>
      </c>
      <c r="AT3" s="456" t="s">
        <v>122</v>
      </c>
      <c r="AU3" s="456"/>
      <c r="AV3" s="456"/>
      <c r="AW3" s="457" t="s">
        <v>121</v>
      </c>
      <c r="AX3" s="456" t="s">
        <v>120</v>
      </c>
      <c r="AY3" s="456"/>
      <c r="AZ3" s="456"/>
      <c r="BA3" s="456"/>
    </row>
    <row r="4" spans="1:58" ht="60.75" customHeight="1">
      <c r="A4" s="58" t="s">
        <v>48</v>
      </c>
      <c r="B4" s="53" t="s">
        <v>174</v>
      </c>
      <c r="C4" s="53" t="s">
        <v>175</v>
      </c>
      <c r="D4" s="53" t="s">
        <v>176</v>
      </c>
      <c r="E4" s="53" t="s">
        <v>186</v>
      </c>
      <c r="F4" s="458"/>
      <c r="G4" s="53" t="s">
        <v>178</v>
      </c>
      <c r="H4" s="53" t="s">
        <v>179</v>
      </c>
      <c r="I4" s="53" t="s">
        <v>180</v>
      </c>
      <c r="J4" s="458"/>
      <c r="K4" s="53" t="s">
        <v>182</v>
      </c>
      <c r="L4" s="53" t="s">
        <v>183</v>
      </c>
      <c r="M4" s="53" t="s">
        <v>184</v>
      </c>
      <c r="N4" s="53" t="s">
        <v>185</v>
      </c>
      <c r="O4" s="53" t="s">
        <v>174</v>
      </c>
      <c r="P4" s="53" t="s">
        <v>175</v>
      </c>
      <c r="Q4" s="53" t="s">
        <v>176</v>
      </c>
      <c r="R4" s="53" t="s">
        <v>186</v>
      </c>
      <c r="S4" s="458"/>
      <c r="T4" s="53" t="s">
        <v>188</v>
      </c>
      <c r="U4" s="53" t="s">
        <v>189</v>
      </c>
      <c r="V4" s="53" t="s">
        <v>190</v>
      </c>
      <c r="W4" s="458"/>
      <c r="X4" s="53" t="s">
        <v>192</v>
      </c>
      <c r="Y4" s="53" t="s">
        <v>193</v>
      </c>
      <c r="Z4" s="53" t="s">
        <v>194</v>
      </c>
      <c r="AA4" s="458"/>
      <c r="AB4" s="53" t="s">
        <v>119</v>
      </c>
      <c r="AC4" s="53" t="s">
        <v>118</v>
      </c>
      <c r="AD4" s="53" t="s">
        <v>117</v>
      </c>
      <c r="AE4" s="53" t="s">
        <v>116</v>
      </c>
      <c r="AF4" s="458"/>
      <c r="AG4" s="53" t="s">
        <v>107</v>
      </c>
      <c r="AH4" s="53" t="s">
        <v>106</v>
      </c>
      <c r="AI4" s="53" t="s">
        <v>105</v>
      </c>
      <c r="AJ4" s="458"/>
      <c r="AK4" s="53" t="s">
        <v>115</v>
      </c>
      <c r="AL4" s="53" t="s">
        <v>114</v>
      </c>
      <c r="AM4" s="53" t="s">
        <v>113</v>
      </c>
      <c r="AN4" s="53" t="s">
        <v>112</v>
      </c>
      <c r="AO4" s="53" t="s">
        <v>111</v>
      </c>
      <c r="AP4" s="53" t="s">
        <v>110</v>
      </c>
      <c r="AQ4" s="53" t="s">
        <v>109</v>
      </c>
      <c r="AR4" s="53" t="s">
        <v>108</v>
      </c>
      <c r="AS4" s="458"/>
      <c r="AT4" s="53" t="s">
        <v>107</v>
      </c>
      <c r="AU4" s="53" t="s">
        <v>106</v>
      </c>
      <c r="AV4" s="53" t="s">
        <v>105</v>
      </c>
      <c r="AW4" s="458"/>
      <c r="AX4" s="53" t="s">
        <v>104</v>
      </c>
      <c r="AY4" s="53" t="s">
        <v>103</v>
      </c>
      <c r="AZ4" s="53" t="s">
        <v>102</v>
      </c>
      <c r="BA4" s="55" t="s">
        <v>101</v>
      </c>
    </row>
    <row r="5" spans="1:58" ht="18.75" customHeight="1">
      <c r="A5" s="58"/>
      <c r="B5" s="26" t="s">
        <v>0</v>
      </c>
      <c r="C5" s="26" t="s">
        <v>1</v>
      </c>
      <c r="D5" s="26" t="s">
        <v>100</v>
      </c>
      <c r="E5" s="26" t="s">
        <v>99</v>
      </c>
      <c r="F5" s="26" t="s">
        <v>98</v>
      </c>
      <c r="G5" s="26" t="s">
        <v>2</v>
      </c>
      <c r="H5" s="26" t="s">
        <v>3</v>
      </c>
      <c r="I5" s="26" t="s">
        <v>4</v>
      </c>
      <c r="J5" s="26" t="s">
        <v>97</v>
      </c>
      <c r="K5" s="26" t="s">
        <v>96</v>
      </c>
      <c r="L5" s="26" t="s">
        <v>95</v>
      </c>
      <c r="M5" s="26" t="s">
        <v>94</v>
      </c>
      <c r="N5" s="26" t="s">
        <v>93</v>
      </c>
      <c r="O5" s="26" t="s">
        <v>92</v>
      </c>
      <c r="P5" s="26" t="s">
        <v>91</v>
      </c>
      <c r="Q5" s="26" t="s">
        <v>90</v>
      </c>
      <c r="R5" s="26" t="s">
        <v>89</v>
      </c>
      <c r="S5" s="26" t="s">
        <v>88</v>
      </c>
      <c r="T5" s="26" t="s">
        <v>87</v>
      </c>
      <c r="U5" s="26" t="s">
        <v>86</v>
      </c>
      <c r="V5" s="26" t="s">
        <v>85</v>
      </c>
      <c r="W5" s="26" t="s">
        <v>84</v>
      </c>
      <c r="X5" s="26" t="s">
        <v>83</v>
      </c>
      <c r="Y5" s="26" t="s">
        <v>82</v>
      </c>
      <c r="Z5" s="26" t="s">
        <v>81</v>
      </c>
      <c r="AA5" s="26" t="s">
        <v>80</v>
      </c>
      <c r="AB5" s="26" t="s">
        <v>79</v>
      </c>
      <c r="AC5" s="26" t="s">
        <v>78</v>
      </c>
      <c r="AD5" s="26" t="s">
        <v>77</v>
      </c>
      <c r="AE5" s="26" t="s">
        <v>76</v>
      </c>
      <c r="AF5" s="26" t="s">
        <v>75</v>
      </c>
      <c r="AG5" s="26" t="s">
        <v>74</v>
      </c>
      <c r="AH5" s="26" t="s">
        <v>73</v>
      </c>
      <c r="AI5" s="26" t="s">
        <v>72</v>
      </c>
      <c r="AJ5" s="26" t="s">
        <v>71</v>
      </c>
      <c r="AK5" s="26" t="s">
        <v>70</v>
      </c>
      <c r="AL5" s="26" t="s">
        <v>69</v>
      </c>
      <c r="AM5" s="26" t="s">
        <v>68</v>
      </c>
      <c r="AN5" s="26" t="s">
        <v>67</v>
      </c>
      <c r="AO5" s="26" t="s">
        <v>66</v>
      </c>
      <c r="AP5" s="26" t="s">
        <v>65</v>
      </c>
      <c r="AQ5" s="26" t="s">
        <v>64</v>
      </c>
      <c r="AR5" s="26" t="s">
        <v>63</v>
      </c>
      <c r="AS5" s="26" t="s">
        <v>62</v>
      </c>
      <c r="AT5" s="26" t="s">
        <v>61</v>
      </c>
      <c r="AU5" s="26" t="s">
        <v>60</v>
      </c>
      <c r="AV5" s="26" t="s">
        <v>59</v>
      </c>
      <c r="AW5" s="26" t="s">
        <v>58</v>
      </c>
      <c r="AX5" s="26" t="s">
        <v>57</v>
      </c>
      <c r="AY5" s="26" t="s">
        <v>56</v>
      </c>
      <c r="AZ5" s="26" t="s">
        <v>55</v>
      </c>
      <c r="BA5" s="20" t="s">
        <v>54</v>
      </c>
    </row>
    <row r="6" spans="1:58" ht="21" customHeight="1">
      <c r="A6" s="59" t="s">
        <v>45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57" t="s">
        <v>152</v>
      </c>
      <c r="T6" s="57" t="s">
        <v>152</v>
      </c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57" t="s">
        <v>152</v>
      </c>
      <c r="AT6" s="57" t="s">
        <v>152</v>
      </c>
      <c r="AU6" s="57" t="s">
        <v>152</v>
      </c>
      <c r="AV6" s="57" t="s">
        <v>152</v>
      </c>
      <c r="AW6" s="57" t="s">
        <v>152</v>
      </c>
      <c r="AX6" s="57" t="s">
        <v>152</v>
      </c>
      <c r="AY6" s="57" t="s">
        <v>152</v>
      </c>
      <c r="AZ6" s="57" t="s">
        <v>152</v>
      </c>
      <c r="BA6" s="57" t="s">
        <v>152</v>
      </c>
    </row>
    <row r="7" spans="1:58" ht="24" customHeight="1">
      <c r="A7" s="59" t="s">
        <v>44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57" t="s">
        <v>152</v>
      </c>
      <c r="T7" s="57" t="s">
        <v>152</v>
      </c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 t="s">
        <v>152</v>
      </c>
      <c r="AT7" s="57" t="s">
        <v>152</v>
      </c>
      <c r="AU7" s="57" t="s">
        <v>152</v>
      </c>
      <c r="AV7" s="57" t="s">
        <v>152</v>
      </c>
      <c r="AW7" s="57" t="s">
        <v>152</v>
      </c>
      <c r="AX7" s="57" t="s">
        <v>152</v>
      </c>
      <c r="AY7" s="57" t="s">
        <v>152</v>
      </c>
      <c r="AZ7" s="57" t="s">
        <v>152</v>
      </c>
      <c r="BA7" s="57" t="s">
        <v>152</v>
      </c>
      <c r="BB7" s="30"/>
      <c r="BC7" s="37"/>
      <c r="BD7" s="30"/>
      <c r="BE7" s="30"/>
      <c r="BF7" s="37"/>
    </row>
    <row r="8" spans="1:58" ht="24" customHeight="1">
      <c r="A8" s="59" t="s">
        <v>43</v>
      </c>
      <c r="B8" s="394" t="s">
        <v>154</v>
      </c>
      <c r="C8" s="394" t="s">
        <v>154</v>
      </c>
      <c r="D8" s="394" t="s">
        <v>154</v>
      </c>
      <c r="E8" s="394" t="s">
        <v>154</v>
      </c>
      <c r="F8" s="394" t="s">
        <v>154</v>
      </c>
      <c r="G8" s="394" t="s">
        <v>154</v>
      </c>
      <c r="H8" s="394" t="s">
        <v>154</v>
      </c>
      <c r="I8" s="394" t="s">
        <v>154</v>
      </c>
      <c r="J8" s="394" t="s">
        <v>154</v>
      </c>
      <c r="K8" s="394" t="s">
        <v>154</v>
      </c>
      <c r="L8" s="57"/>
      <c r="M8" s="57"/>
      <c r="N8" s="57"/>
      <c r="O8" s="57"/>
      <c r="P8" s="57"/>
      <c r="Q8" s="57"/>
      <c r="R8" s="57"/>
      <c r="S8" s="57" t="s">
        <v>152</v>
      </c>
      <c r="T8" s="57" t="s">
        <v>152</v>
      </c>
      <c r="U8" s="57"/>
      <c r="V8" s="57"/>
      <c r="W8" s="57"/>
      <c r="X8" s="57"/>
      <c r="Y8" s="57"/>
      <c r="Z8" s="394" t="s">
        <v>154</v>
      </c>
      <c r="AA8" s="394" t="s">
        <v>154</v>
      </c>
      <c r="AB8" s="394" t="s">
        <v>154</v>
      </c>
      <c r="AC8" s="394" t="s">
        <v>154</v>
      </c>
      <c r="AD8" s="394" t="s">
        <v>154</v>
      </c>
      <c r="AE8" s="394" t="s">
        <v>154</v>
      </c>
      <c r="AF8" s="394" t="s">
        <v>154</v>
      </c>
      <c r="AG8" s="394" t="s">
        <v>154</v>
      </c>
      <c r="AH8" s="394" t="s">
        <v>154</v>
      </c>
      <c r="AI8" s="394" t="s">
        <v>154</v>
      </c>
      <c r="AJ8" s="394" t="s">
        <v>154</v>
      </c>
      <c r="AK8" s="394" t="s">
        <v>154</v>
      </c>
      <c r="AL8" s="394" t="s">
        <v>154</v>
      </c>
      <c r="AM8" s="394" t="s">
        <v>154</v>
      </c>
      <c r="AN8" s="394" t="s">
        <v>154</v>
      </c>
      <c r="AO8" s="394" t="s">
        <v>154</v>
      </c>
      <c r="AP8" s="394" t="s">
        <v>154</v>
      </c>
      <c r="AQ8" s="57" t="s">
        <v>155</v>
      </c>
      <c r="AR8" s="57" t="s">
        <v>155</v>
      </c>
      <c r="AS8" s="57" t="s">
        <v>51</v>
      </c>
      <c r="AT8" s="57" t="s">
        <v>51</v>
      </c>
      <c r="AU8" s="57" t="s">
        <v>51</v>
      </c>
      <c r="AV8" s="57" t="s">
        <v>51</v>
      </c>
      <c r="AW8" s="57" t="s">
        <v>51</v>
      </c>
      <c r="AX8" s="57" t="s">
        <v>51</v>
      </c>
      <c r="AY8" s="57" t="s">
        <v>51</v>
      </c>
      <c r="AZ8" s="57" t="s">
        <v>51</v>
      </c>
      <c r="BA8" s="57" t="s">
        <v>51</v>
      </c>
      <c r="BB8" s="30"/>
      <c r="BC8" s="37"/>
      <c r="BD8" s="30"/>
      <c r="BE8" s="30"/>
      <c r="BF8" s="37"/>
    </row>
    <row r="9" spans="1:58" ht="19.5" customHeight="1">
      <c r="A9" s="36"/>
      <c r="G9" s="37"/>
      <c r="H9" s="30"/>
      <c r="W9" s="37"/>
      <c r="X9" s="37"/>
      <c r="Y9" s="37"/>
      <c r="Z9" s="35"/>
      <c r="AG9" s="37"/>
      <c r="AH9" s="37"/>
      <c r="AI9" s="37"/>
      <c r="AJ9" s="37"/>
      <c r="AK9" s="37"/>
      <c r="AL9" s="37"/>
      <c r="AM9" s="37"/>
      <c r="AN9" s="37"/>
      <c r="AO9" s="35"/>
      <c r="AP9" s="37"/>
      <c r="AQ9" s="37"/>
      <c r="AR9" s="37"/>
      <c r="AS9" s="35"/>
    </row>
    <row r="10" spans="1:58" ht="14.25" customHeight="1">
      <c r="A10" s="445" t="s">
        <v>53</v>
      </c>
      <c r="B10" s="445"/>
      <c r="C10" s="445"/>
      <c r="D10" s="445"/>
      <c r="F10" s="32"/>
      <c r="G10" s="428" t="s">
        <v>211</v>
      </c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58" t="s">
        <v>152</v>
      </c>
      <c r="X10" s="428" t="s">
        <v>212</v>
      </c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32" t="s">
        <v>155</v>
      </c>
      <c r="AM10" s="446" t="s">
        <v>52</v>
      </c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</row>
    <row r="11" spans="1:58" ht="14.25" customHeight="1">
      <c r="A11" s="37"/>
      <c r="B11" s="37"/>
      <c r="C11" s="37"/>
      <c r="D11" s="37"/>
      <c r="E11" s="37"/>
      <c r="F11" s="60"/>
      <c r="G11" s="427" t="s">
        <v>196</v>
      </c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9"/>
      <c r="W11" s="32" t="s">
        <v>154</v>
      </c>
      <c r="X11" s="428" t="s">
        <v>153</v>
      </c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32" t="s">
        <v>51</v>
      </c>
      <c r="AM11" s="428" t="s">
        <v>50</v>
      </c>
      <c r="AN11" s="428"/>
      <c r="AO11" s="428"/>
      <c r="AP11" s="428"/>
      <c r="AQ11" s="428"/>
      <c r="AR11" s="428"/>
      <c r="AS11" s="428"/>
      <c r="AT11" s="428"/>
      <c r="AU11" s="428"/>
      <c r="AV11" s="428"/>
      <c r="BA11" s="30"/>
      <c r="BB11" s="30"/>
      <c r="BC11" s="37"/>
      <c r="BD11" s="30"/>
      <c r="BE11" s="30"/>
      <c r="BF11" s="37"/>
    </row>
    <row r="12" spans="1:58" ht="17.25" customHeight="1">
      <c r="A12" s="41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444"/>
      <c r="Y12" s="444"/>
      <c r="Z12" s="444"/>
      <c r="AA12" s="444"/>
      <c r="AB12" s="444"/>
      <c r="AC12" s="444"/>
      <c r="AD12" s="444"/>
      <c r="AE12" s="444"/>
      <c r="AF12" s="444"/>
      <c r="AG12" s="444"/>
      <c r="AH12" s="444"/>
      <c r="AI12" s="444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40"/>
      <c r="BC12" s="27"/>
      <c r="BD12" s="30"/>
      <c r="BE12" s="30"/>
      <c r="BF12" s="37"/>
    </row>
    <row r="13" spans="1:58" ht="13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444"/>
      <c r="Y13" s="444"/>
      <c r="Z13" s="444"/>
      <c r="AA13" s="444"/>
      <c r="AB13" s="444"/>
      <c r="AC13" s="444"/>
      <c r="AD13" s="444"/>
      <c r="AE13" s="444"/>
      <c r="AF13" s="444"/>
      <c r="AG13" s="444"/>
      <c r="AH13" s="444"/>
      <c r="AI13" s="444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0"/>
      <c r="BB13" s="30"/>
      <c r="BC13" s="37"/>
      <c r="BD13" s="30"/>
      <c r="BE13" s="30"/>
      <c r="BF13" s="37"/>
    </row>
    <row r="14" spans="1:58" ht="18.75" customHeight="1">
      <c r="A14" s="453" t="s">
        <v>49</v>
      </c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/>
      <c r="AT14" s="453"/>
      <c r="AU14" s="453"/>
      <c r="AV14" s="453"/>
      <c r="AW14" s="453"/>
      <c r="AX14" s="453"/>
      <c r="AY14" s="453"/>
      <c r="AZ14" s="453"/>
      <c r="BA14" s="453"/>
    </row>
    <row r="15" spans="1:58" ht="12.75" customHeight="1">
      <c r="A15" s="39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9"/>
      <c r="AR15" s="39"/>
      <c r="AS15" s="39"/>
      <c r="AT15" s="39"/>
      <c r="AU15" s="39"/>
      <c r="AV15" s="39"/>
      <c r="AW15" s="454"/>
      <c r="AX15" s="454"/>
      <c r="AY15" s="454"/>
      <c r="AZ15" s="454"/>
      <c r="BA15" s="454"/>
      <c r="BB15" s="454"/>
      <c r="BC15" s="454"/>
      <c r="BD15" s="439"/>
      <c r="BE15" s="439"/>
      <c r="BF15" s="439"/>
    </row>
    <row r="16" spans="1:58" ht="14.25" customHeight="1">
      <c r="A16" s="455" t="s">
        <v>48</v>
      </c>
      <c r="B16" s="447" t="s">
        <v>289</v>
      </c>
      <c r="C16" s="448"/>
      <c r="D16" s="448"/>
      <c r="E16" s="448"/>
      <c r="F16" s="448"/>
      <c r="G16" s="449"/>
      <c r="H16" s="447" t="s">
        <v>47</v>
      </c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9"/>
      <c r="Z16" s="433" t="s">
        <v>46</v>
      </c>
      <c r="AA16" s="434"/>
      <c r="AB16" s="435"/>
      <c r="AC16" s="447" t="s">
        <v>151</v>
      </c>
      <c r="AD16" s="448"/>
      <c r="AE16" s="449"/>
      <c r="AF16" s="447" t="s">
        <v>164</v>
      </c>
      <c r="AG16" s="448"/>
      <c r="AH16" s="449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9"/>
      <c r="AU16" s="34"/>
      <c r="AV16" s="39"/>
      <c r="AW16" s="454"/>
      <c r="AX16" s="440"/>
      <c r="AY16" s="454"/>
      <c r="AZ16" s="454"/>
      <c r="BA16" s="440"/>
      <c r="BB16" s="440"/>
      <c r="BC16" s="454"/>
      <c r="BD16" s="439"/>
      <c r="BE16" s="440"/>
      <c r="BF16" s="439"/>
    </row>
    <row r="17" spans="1:58" ht="40.5" customHeight="1">
      <c r="A17" s="455"/>
      <c r="B17" s="450"/>
      <c r="C17" s="451"/>
      <c r="D17" s="451"/>
      <c r="E17" s="451"/>
      <c r="F17" s="451"/>
      <c r="G17" s="452"/>
      <c r="H17" s="433" t="s">
        <v>12</v>
      </c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5"/>
      <c r="T17" s="433" t="s">
        <v>34</v>
      </c>
      <c r="U17" s="434"/>
      <c r="V17" s="434"/>
      <c r="W17" s="434"/>
      <c r="X17" s="434"/>
      <c r="Y17" s="435"/>
      <c r="Z17" s="433" t="s">
        <v>150</v>
      </c>
      <c r="AA17" s="434"/>
      <c r="AB17" s="435"/>
      <c r="AC17" s="450"/>
      <c r="AD17" s="451"/>
      <c r="AE17" s="452"/>
      <c r="AF17" s="450"/>
      <c r="AG17" s="451"/>
      <c r="AH17" s="452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9"/>
      <c r="AU17" s="39"/>
      <c r="AV17" s="39"/>
      <c r="AW17" s="454"/>
      <c r="AX17" s="454"/>
      <c r="AY17" s="454"/>
      <c r="AZ17" s="454"/>
      <c r="BA17" s="440"/>
      <c r="BB17" s="440"/>
      <c r="BC17" s="454"/>
      <c r="BD17" s="439"/>
      <c r="BE17" s="440"/>
      <c r="BF17" s="439"/>
    </row>
    <row r="18" spans="1:58" ht="12" customHeight="1">
      <c r="A18" s="455"/>
      <c r="B18" s="441" t="s">
        <v>149</v>
      </c>
      <c r="C18" s="442"/>
      <c r="D18" s="442"/>
      <c r="E18" s="442"/>
      <c r="F18" s="442"/>
      <c r="G18" s="443"/>
      <c r="H18" s="441" t="s">
        <v>157</v>
      </c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3"/>
      <c r="T18" s="441" t="s">
        <v>157</v>
      </c>
      <c r="U18" s="442"/>
      <c r="V18" s="442"/>
      <c r="W18" s="442"/>
      <c r="X18" s="442"/>
      <c r="Y18" s="443"/>
      <c r="Z18" s="441" t="s">
        <v>157</v>
      </c>
      <c r="AA18" s="442"/>
      <c r="AB18" s="443"/>
      <c r="AC18" s="441" t="s">
        <v>149</v>
      </c>
      <c r="AD18" s="442"/>
      <c r="AE18" s="443"/>
      <c r="AF18" s="441" t="s">
        <v>149</v>
      </c>
      <c r="AG18" s="442"/>
      <c r="AH18" s="443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437"/>
      <c r="AX18" s="437"/>
      <c r="AY18" s="437"/>
      <c r="AZ18" s="437"/>
      <c r="BA18" s="437"/>
      <c r="BB18" s="437"/>
      <c r="BC18" s="437"/>
      <c r="BD18" s="437"/>
      <c r="BE18" s="437"/>
      <c r="BF18" s="437"/>
    </row>
    <row r="19" spans="1:58" ht="12" customHeight="1">
      <c r="A19" s="32" t="s">
        <v>148</v>
      </c>
      <c r="B19" s="430">
        <v>1332</v>
      </c>
      <c r="C19" s="431"/>
      <c r="D19" s="431"/>
      <c r="E19" s="431"/>
      <c r="F19" s="431"/>
      <c r="G19" s="432"/>
      <c r="H19" s="459" t="s">
        <v>299</v>
      </c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1"/>
      <c r="T19" s="430"/>
      <c r="U19" s="431"/>
      <c r="V19" s="431"/>
      <c r="W19" s="431"/>
      <c r="X19" s="431"/>
      <c r="Y19" s="432"/>
      <c r="Z19" s="438"/>
      <c r="AA19" s="438"/>
      <c r="AB19" s="438"/>
      <c r="AC19" s="438">
        <v>11</v>
      </c>
      <c r="AD19" s="438"/>
      <c r="AE19" s="438"/>
      <c r="AF19" s="430">
        <v>1476</v>
      </c>
      <c r="AG19" s="431"/>
      <c r="AH19" s="432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437"/>
      <c r="AX19" s="437"/>
      <c r="AY19" s="437"/>
      <c r="AZ19" s="437"/>
      <c r="BA19" s="437"/>
      <c r="BB19" s="437"/>
      <c r="BC19" s="437"/>
      <c r="BD19" s="437"/>
      <c r="BE19" s="437"/>
      <c r="BF19" s="437"/>
    </row>
    <row r="20" spans="1:58" ht="12" customHeight="1">
      <c r="A20" s="65" t="s">
        <v>287</v>
      </c>
      <c r="B20" s="430">
        <v>1296</v>
      </c>
      <c r="C20" s="431"/>
      <c r="D20" s="431"/>
      <c r="E20" s="431"/>
      <c r="F20" s="431"/>
      <c r="G20" s="432"/>
      <c r="H20" s="459" t="s">
        <v>300</v>
      </c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1"/>
      <c r="T20" s="430"/>
      <c r="U20" s="431"/>
      <c r="V20" s="431"/>
      <c r="W20" s="431"/>
      <c r="X20" s="431"/>
      <c r="Y20" s="432"/>
      <c r="Z20" s="430"/>
      <c r="AA20" s="431"/>
      <c r="AB20" s="432"/>
      <c r="AC20" s="430">
        <v>11</v>
      </c>
      <c r="AD20" s="431"/>
      <c r="AE20" s="432"/>
      <c r="AF20" s="430">
        <v>1476</v>
      </c>
      <c r="AG20" s="431"/>
      <c r="AH20" s="432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</row>
    <row r="21" spans="1:58" ht="12" customHeight="1">
      <c r="A21" s="65" t="s">
        <v>288</v>
      </c>
      <c r="B21" s="430">
        <v>432</v>
      </c>
      <c r="C21" s="431"/>
      <c r="D21" s="431"/>
      <c r="E21" s="431"/>
      <c r="F21" s="431"/>
      <c r="G21" s="432"/>
      <c r="H21" s="459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1"/>
      <c r="T21" s="430">
        <v>972</v>
      </c>
      <c r="U21" s="431"/>
      <c r="V21" s="431"/>
      <c r="W21" s="431"/>
      <c r="X21" s="431"/>
      <c r="Y21" s="432"/>
      <c r="Z21" s="430">
        <v>72</v>
      </c>
      <c r="AA21" s="431"/>
      <c r="AB21" s="432"/>
      <c r="AC21" s="430">
        <v>2</v>
      </c>
      <c r="AD21" s="431"/>
      <c r="AE21" s="432"/>
      <c r="AF21" s="430">
        <v>1476</v>
      </c>
      <c r="AG21" s="431"/>
      <c r="AH21" s="432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</row>
    <row r="22" spans="1:58" ht="12" customHeight="1">
      <c r="A22" s="32" t="s">
        <v>17</v>
      </c>
      <c r="B22" s="430">
        <v>3060</v>
      </c>
      <c r="C22" s="431"/>
      <c r="D22" s="431"/>
      <c r="E22" s="431"/>
      <c r="F22" s="431"/>
      <c r="G22" s="432"/>
      <c r="H22" s="430">
        <v>324</v>
      </c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2"/>
      <c r="T22" s="430">
        <v>972</v>
      </c>
      <c r="U22" s="431"/>
      <c r="V22" s="431"/>
      <c r="W22" s="431"/>
      <c r="X22" s="431"/>
      <c r="Y22" s="432"/>
      <c r="Z22" s="438">
        <v>72</v>
      </c>
      <c r="AA22" s="438"/>
      <c r="AB22" s="438"/>
      <c r="AC22" s="438">
        <v>24</v>
      </c>
      <c r="AD22" s="438"/>
      <c r="AE22" s="438"/>
      <c r="AF22" s="430">
        <v>4428</v>
      </c>
      <c r="AG22" s="431"/>
      <c r="AH22" s="432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437"/>
      <c r="AX22" s="437"/>
      <c r="AY22" s="437"/>
      <c r="AZ22" s="437"/>
      <c r="BA22" s="437"/>
      <c r="BB22" s="437"/>
      <c r="BC22" s="437"/>
      <c r="BD22" s="437"/>
      <c r="BE22" s="437"/>
      <c r="BF22" s="437"/>
    </row>
    <row r="23" spans="1:58" ht="12" customHeight="1">
      <c r="A23" s="3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437"/>
      <c r="AX23" s="437"/>
      <c r="AY23" s="437"/>
      <c r="AZ23" s="437"/>
      <c r="BA23" s="437"/>
      <c r="BB23" s="437"/>
      <c r="BC23" s="437"/>
      <c r="BD23" s="437"/>
      <c r="BE23" s="437"/>
      <c r="BF23" s="437"/>
    </row>
    <row r="24" spans="1:58" ht="12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436"/>
      <c r="AX24" s="436"/>
      <c r="AY24" s="436"/>
      <c r="AZ24" s="436"/>
      <c r="BA24" s="436"/>
      <c r="BB24" s="436"/>
      <c r="BC24" s="436"/>
      <c r="BD24" s="436"/>
      <c r="BE24" s="436"/>
      <c r="BF24" s="436"/>
    </row>
  </sheetData>
  <mergeCells count="88">
    <mergeCell ref="H21:S21"/>
    <mergeCell ref="B21:G21"/>
    <mergeCell ref="T20:Y20"/>
    <mergeCell ref="T21:Y21"/>
    <mergeCell ref="B22:G22"/>
    <mergeCell ref="T22:Y22"/>
    <mergeCell ref="B19:G19"/>
    <mergeCell ref="Z19:AB19"/>
    <mergeCell ref="H19:S19"/>
    <mergeCell ref="B20:G20"/>
    <mergeCell ref="H20:S20"/>
    <mergeCell ref="Z20:AB20"/>
    <mergeCell ref="AO3:AR3"/>
    <mergeCell ref="AS3:AS4"/>
    <mergeCell ref="AT3:AV3"/>
    <mergeCell ref="AW3:AW4"/>
    <mergeCell ref="AX3:BA3"/>
    <mergeCell ref="AG3:AI3"/>
    <mergeCell ref="AJ3:AJ4"/>
    <mergeCell ref="AK3:AN3"/>
    <mergeCell ref="W3:W4"/>
    <mergeCell ref="X3:Z3"/>
    <mergeCell ref="O3:R3"/>
    <mergeCell ref="S3:S4"/>
    <mergeCell ref="AA3:AA4"/>
    <mergeCell ref="AB3:AE3"/>
    <mergeCell ref="AF3:AF4"/>
    <mergeCell ref="T3:V3"/>
    <mergeCell ref="B3:E3"/>
    <mergeCell ref="F3:F4"/>
    <mergeCell ref="G3:I3"/>
    <mergeCell ref="J3:J4"/>
    <mergeCell ref="K3:M3"/>
    <mergeCell ref="T17:Y17"/>
    <mergeCell ref="AC16:AE17"/>
    <mergeCell ref="AF16:AH17"/>
    <mergeCell ref="A14:BA14"/>
    <mergeCell ref="AW15:AY17"/>
    <mergeCell ref="AZ15:BC17"/>
    <mergeCell ref="A16:A18"/>
    <mergeCell ref="B18:G18"/>
    <mergeCell ref="B16:G17"/>
    <mergeCell ref="H16:Y16"/>
    <mergeCell ref="H18:S18"/>
    <mergeCell ref="T18:Y18"/>
    <mergeCell ref="AF18:AH18"/>
    <mergeCell ref="AM11:AV11"/>
    <mergeCell ref="X11:AK11"/>
    <mergeCell ref="X12:AI13"/>
    <mergeCell ref="A10:D10"/>
    <mergeCell ref="G10:V10"/>
    <mergeCell ref="X10:AK10"/>
    <mergeCell ref="AM10:AZ10"/>
    <mergeCell ref="BD15:BF17"/>
    <mergeCell ref="Z17:AB17"/>
    <mergeCell ref="AW18:AY18"/>
    <mergeCell ref="Z18:AB18"/>
    <mergeCell ref="AZ18:BC18"/>
    <mergeCell ref="BD18:BF18"/>
    <mergeCell ref="AC18:AE18"/>
    <mergeCell ref="Z16:AB16"/>
    <mergeCell ref="BD23:BF23"/>
    <mergeCell ref="AC22:AE22"/>
    <mergeCell ref="AC19:AE19"/>
    <mergeCell ref="T19:Y19"/>
    <mergeCell ref="AF19:AH19"/>
    <mergeCell ref="AF22:AH22"/>
    <mergeCell ref="Z21:AB21"/>
    <mergeCell ref="AC20:AE20"/>
    <mergeCell ref="AC21:AE21"/>
    <mergeCell ref="AF20:AH20"/>
    <mergeCell ref="AF21:AH21"/>
    <mergeCell ref="J2:AM2"/>
    <mergeCell ref="G11:V11"/>
    <mergeCell ref="H22:S22"/>
    <mergeCell ref="H17:S17"/>
    <mergeCell ref="BC24:BF24"/>
    <mergeCell ref="AW24:AY24"/>
    <mergeCell ref="AZ24:BB24"/>
    <mergeCell ref="AW19:AY19"/>
    <mergeCell ref="AZ19:BC19"/>
    <mergeCell ref="BD19:BF19"/>
    <mergeCell ref="AW22:AY22"/>
    <mergeCell ref="Z22:AB22"/>
    <mergeCell ref="AZ22:BC22"/>
    <mergeCell ref="BD22:BF22"/>
    <mergeCell ref="AW23:AY23"/>
    <mergeCell ref="AZ23:BC23"/>
  </mergeCells>
  <pageMargins left="0" right="0" top="0" bottom="0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L77"/>
  <sheetViews>
    <sheetView showGridLines="0" tabSelected="1" topLeftCell="A61" workbookViewId="0">
      <selection activeCell="B37" sqref="B37"/>
    </sheetView>
  </sheetViews>
  <sheetFormatPr defaultColWidth="14.6640625" defaultRowHeight="13.5" customHeight="1"/>
  <cols>
    <col min="1" max="1" width="11.1640625" style="31" customWidth="1"/>
    <col min="2" max="2" width="35.83203125" style="31" customWidth="1"/>
    <col min="3" max="3" width="0" style="31" hidden="1" customWidth="1"/>
    <col min="4" max="4" width="16.33203125" style="31" customWidth="1"/>
    <col min="5" max="5" width="0" style="31" hidden="1" customWidth="1"/>
    <col min="6" max="6" width="7.6640625" style="31" customWidth="1"/>
    <col min="7" max="7" width="0" style="31" hidden="1" customWidth="1"/>
    <col min="8" max="8" width="5.5" style="31" customWidth="1"/>
    <col min="9" max="9" width="0" style="31" hidden="1" customWidth="1"/>
    <col min="10" max="10" width="8.1640625" style="31" customWidth="1"/>
    <col min="11" max="15" width="5.83203125" style="31" customWidth="1"/>
    <col min="16" max="16" width="0" style="31" hidden="1" customWidth="1"/>
    <col min="17" max="17" width="6" style="31" customWidth="1"/>
    <col min="18" max="18" width="6.83203125" style="31" customWidth="1"/>
    <col min="19" max="19" width="5.5" style="31" customWidth="1"/>
    <col min="20" max="20" width="6.83203125" style="31" customWidth="1"/>
    <col min="21" max="21" width="6" style="31" customWidth="1"/>
    <col min="22" max="22" width="6.83203125" style="31" customWidth="1"/>
    <col min="23" max="23" width="5" style="31" customWidth="1"/>
    <col min="24" max="26" width="6.83203125" style="31" customWidth="1"/>
    <col min="27" max="27" width="5.33203125" style="31" customWidth="1"/>
    <col min="28" max="28" width="6.83203125" style="31" customWidth="1"/>
    <col min="29" max="30" width="0" style="31" hidden="1" customWidth="1"/>
    <col min="31" max="16384" width="14.6640625" style="31"/>
  </cols>
  <sheetData>
    <row r="1" spans="1:38" ht="12.75" customHeight="1">
      <c r="A1" s="550"/>
      <c r="B1" s="463" t="s">
        <v>15</v>
      </c>
      <c r="C1" s="547"/>
      <c r="D1" s="548"/>
      <c r="E1" s="230" t="s">
        <v>286</v>
      </c>
      <c r="F1" s="487" t="s">
        <v>139</v>
      </c>
      <c r="G1" s="226"/>
      <c r="H1" s="487" t="s">
        <v>140</v>
      </c>
      <c r="I1" s="229"/>
      <c r="J1" s="482" t="s">
        <v>147</v>
      </c>
      <c r="K1" s="482"/>
      <c r="L1" s="482"/>
      <c r="M1" s="482"/>
      <c r="N1" s="482"/>
      <c r="O1" s="482"/>
      <c r="P1" s="482"/>
      <c r="Q1" s="500"/>
      <c r="R1" s="490"/>
      <c r="S1" s="490"/>
      <c r="T1" s="493"/>
      <c r="U1" s="490"/>
      <c r="V1" s="490"/>
      <c r="W1" s="490"/>
      <c r="X1" s="493"/>
      <c r="Y1" s="490"/>
      <c r="Z1" s="490"/>
      <c r="AA1" s="490"/>
      <c r="AB1" s="490"/>
      <c r="AC1" s="228"/>
      <c r="AD1" s="228"/>
      <c r="AE1" s="207"/>
    </row>
    <row r="2" spans="1:38" ht="12.75" customHeight="1">
      <c r="A2" s="551"/>
      <c r="B2" s="464"/>
      <c r="C2" s="549"/>
      <c r="D2" s="502"/>
      <c r="E2" s="227"/>
      <c r="F2" s="488"/>
      <c r="G2" s="226"/>
      <c r="H2" s="488"/>
      <c r="I2" s="225"/>
      <c r="J2" s="483"/>
      <c r="K2" s="483"/>
      <c r="L2" s="483"/>
      <c r="M2" s="483"/>
      <c r="N2" s="483"/>
      <c r="O2" s="483"/>
      <c r="P2" s="483"/>
      <c r="Q2" s="498" t="s">
        <v>16</v>
      </c>
      <c r="R2" s="499"/>
      <c r="S2" s="499"/>
      <c r="T2" s="492"/>
      <c r="U2" s="500" t="s">
        <v>285</v>
      </c>
      <c r="V2" s="490"/>
      <c r="W2" s="490"/>
      <c r="X2" s="493"/>
      <c r="Y2" s="503" t="s">
        <v>284</v>
      </c>
      <c r="Z2" s="503"/>
      <c r="AA2" s="503"/>
      <c r="AB2" s="503"/>
      <c r="AC2" s="506"/>
      <c r="AD2" s="223"/>
      <c r="AE2" s="207"/>
    </row>
    <row r="3" spans="1:38" ht="12.75" customHeight="1">
      <c r="A3" s="551"/>
      <c r="B3" s="464"/>
      <c r="C3" s="467"/>
      <c r="D3" s="543" t="s">
        <v>283</v>
      </c>
      <c r="E3" s="222"/>
      <c r="F3" s="488"/>
      <c r="G3" s="213"/>
      <c r="H3" s="488"/>
      <c r="I3" s="224"/>
      <c r="J3" s="484"/>
      <c r="K3" s="484"/>
      <c r="L3" s="484"/>
      <c r="M3" s="484"/>
      <c r="N3" s="484"/>
      <c r="O3" s="484"/>
      <c r="P3" s="484"/>
      <c r="Q3" s="500" t="s">
        <v>282</v>
      </c>
      <c r="R3" s="491"/>
      <c r="S3" s="501" t="s">
        <v>281</v>
      </c>
      <c r="T3" s="502"/>
      <c r="U3" s="490" t="s">
        <v>280</v>
      </c>
      <c r="V3" s="491"/>
      <c r="W3" s="492" t="s">
        <v>279</v>
      </c>
      <c r="X3" s="493"/>
      <c r="Y3" s="503" t="s">
        <v>278</v>
      </c>
      <c r="Z3" s="504"/>
      <c r="AA3" s="507" t="s">
        <v>277</v>
      </c>
      <c r="AB3" s="503"/>
      <c r="AC3" s="506"/>
      <c r="AD3" s="223"/>
      <c r="AE3" s="207"/>
    </row>
    <row r="4" spans="1:38" ht="12.75" customHeight="1">
      <c r="A4" s="551"/>
      <c r="B4" s="464"/>
      <c r="C4" s="546"/>
      <c r="D4" s="544"/>
      <c r="E4" s="222"/>
      <c r="F4" s="488"/>
      <c r="G4" s="213"/>
      <c r="H4" s="488"/>
      <c r="I4" s="224"/>
      <c r="J4" s="540" t="s">
        <v>17</v>
      </c>
      <c r="K4" s="559" t="s">
        <v>170</v>
      </c>
      <c r="L4" s="559" t="s">
        <v>276</v>
      </c>
      <c r="M4" s="487" t="s">
        <v>146</v>
      </c>
      <c r="N4" s="479" t="s">
        <v>172</v>
      </c>
      <c r="O4" s="487" t="s">
        <v>295</v>
      </c>
      <c r="P4" s="222"/>
      <c r="Q4" s="557" t="s">
        <v>275</v>
      </c>
      <c r="R4" s="511"/>
      <c r="S4" s="508" t="s">
        <v>274</v>
      </c>
      <c r="T4" s="558"/>
      <c r="U4" s="509" t="s">
        <v>275</v>
      </c>
      <c r="V4" s="511"/>
      <c r="W4" s="509" t="s">
        <v>274</v>
      </c>
      <c r="X4" s="511"/>
      <c r="Y4" s="509" t="s">
        <v>275</v>
      </c>
      <c r="Z4" s="511"/>
      <c r="AA4" s="508" t="s">
        <v>274</v>
      </c>
      <c r="AB4" s="509"/>
      <c r="AC4" s="510"/>
      <c r="AD4" s="223"/>
      <c r="AE4" s="207"/>
    </row>
    <row r="5" spans="1:38" ht="11.25" customHeight="1">
      <c r="A5" s="551"/>
      <c r="B5" s="464"/>
      <c r="C5" s="546"/>
      <c r="D5" s="544"/>
      <c r="E5" s="222"/>
      <c r="F5" s="488"/>
      <c r="G5" s="213"/>
      <c r="H5" s="488"/>
      <c r="I5" s="224"/>
      <c r="J5" s="541"/>
      <c r="K5" s="559"/>
      <c r="L5" s="559"/>
      <c r="M5" s="488"/>
      <c r="N5" s="480"/>
      <c r="O5" s="560"/>
      <c r="P5" s="485"/>
      <c r="Q5" s="467" t="s">
        <v>140</v>
      </c>
      <c r="R5" s="494" t="s">
        <v>17</v>
      </c>
      <c r="S5" s="469" t="s">
        <v>140</v>
      </c>
      <c r="T5" s="496" t="s">
        <v>17</v>
      </c>
      <c r="U5" s="469" t="s">
        <v>140</v>
      </c>
      <c r="V5" s="487" t="s">
        <v>17</v>
      </c>
      <c r="W5" s="469" t="s">
        <v>140</v>
      </c>
      <c r="X5" s="555" t="s">
        <v>17</v>
      </c>
      <c r="Y5" s="469" t="s">
        <v>140</v>
      </c>
      <c r="Z5" s="487" t="s">
        <v>17</v>
      </c>
      <c r="AA5" s="469" t="s">
        <v>140</v>
      </c>
      <c r="AB5" s="487" t="s">
        <v>17</v>
      </c>
      <c r="AC5" s="223"/>
      <c r="AD5" s="220"/>
      <c r="AE5" s="207"/>
      <c r="AF5" s="217"/>
      <c r="AG5" s="217"/>
    </row>
    <row r="6" spans="1:38" ht="64.5" customHeight="1">
      <c r="A6" s="552"/>
      <c r="B6" s="465"/>
      <c r="C6" s="468"/>
      <c r="D6" s="545"/>
      <c r="E6" s="222"/>
      <c r="F6" s="489"/>
      <c r="G6" s="213"/>
      <c r="H6" s="489"/>
      <c r="I6" s="224"/>
      <c r="J6" s="542"/>
      <c r="K6" s="559"/>
      <c r="L6" s="559"/>
      <c r="M6" s="489"/>
      <c r="N6" s="481"/>
      <c r="O6" s="561"/>
      <c r="P6" s="486"/>
      <c r="Q6" s="468"/>
      <c r="R6" s="495"/>
      <c r="S6" s="470"/>
      <c r="T6" s="497"/>
      <c r="U6" s="470"/>
      <c r="V6" s="489"/>
      <c r="W6" s="470"/>
      <c r="X6" s="556"/>
      <c r="Y6" s="470"/>
      <c r="Z6" s="489"/>
      <c r="AA6" s="470"/>
      <c r="AB6" s="489"/>
      <c r="AC6" s="219" t="s">
        <v>273</v>
      </c>
      <c r="AD6" s="221" t="s">
        <v>273</v>
      </c>
      <c r="AE6" s="218"/>
      <c r="AI6" s="217"/>
      <c r="AJ6" s="217"/>
      <c r="AK6" s="217"/>
      <c r="AL6" s="217"/>
    </row>
    <row r="7" spans="1:38" ht="13.5" customHeight="1">
      <c r="A7" s="213">
        <v>1</v>
      </c>
      <c r="B7" s="214">
        <v>2</v>
      </c>
      <c r="C7" s="224" t="s">
        <v>2</v>
      </c>
      <c r="D7" s="214">
        <v>3</v>
      </c>
      <c r="E7" s="224" t="s">
        <v>4</v>
      </c>
      <c r="F7" s="213">
        <v>4</v>
      </c>
      <c r="G7" s="213" t="s">
        <v>96</v>
      </c>
      <c r="H7" s="213">
        <v>5</v>
      </c>
      <c r="I7" s="213" t="s">
        <v>94</v>
      </c>
      <c r="J7" s="216">
        <v>6</v>
      </c>
      <c r="K7" s="213">
        <v>7</v>
      </c>
      <c r="L7" s="223">
        <v>8</v>
      </c>
      <c r="M7" s="223">
        <v>9</v>
      </c>
      <c r="N7" s="223">
        <v>10</v>
      </c>
      <c r="O7" s="223">
        <v>11</v>
      </c>
      <c r="P7" s="215" t="s">
        <v>90</v>
      </c>
      <c r="Q7" s="215">
        <v>12</v>
      </c>
      <c r="R7" s="213">
        <v>13</v>
      </c>
      <c r="S7" s="222">
        <v>14</v>
      </c>
      <c r="T7" s="214">
        <v>15</v>
      </c>
      <c r="U7" s="224">
        <v>16</v>
      </c>
      <c r="V7" s="213">
        <v>17</v>
      </c>
      <c r="W7" s="213">
        <v>18</v>
      </c>
      <c r="X7" s="214">
        <v>19</v>
      </c>
      <c r="Y7" s="224">
        <v>20</v>
      </c>
      <c r="Z7" s="213">
        <v>21</v>
      </c>
      <c r="AA7" s="213">
        <v>22</v>
      </c>
      <c r="AB7" s="213">
        <v>23</v>
      </c>
      <c r="AC7" s="223" t="s">
        <v>78</v>
      </c>
      <c r="AD7" s="223" t="s">
        <v>272</v>
      </c>
      <c r="AE7" s="207"/>
    </row>
    <row r="8" spans="1:38" ht="13.5" customHeight="1" thickBot="1">
      <c r="A8" s="105"/>
      <c r="B8" s="212"/>
      <c r="C8" s="95"/>
      <c r="D8" s="209"/>
      <c r="E8" s="95"/>
      <c r="F8" s="95"/>
      <c r="G8" s="95"/>
      <c r="H8" s="95"/>
      <c r="I8" s="95"/>
      <c r="J8" s="211"/>
      <c r="K8" s="95"/>
      <c r="L8" s="95"/>
      <c r="M8" s="95"/>
      <c r="N8" s="95"/>
      <c r="O8" s="210"/>
      <c r="P8" s="95"/>
      <c r="Q8" s="471">
        <f>(Q10+R10)/17</f>
        <v>36</v>
      </c>
      <c r="R8" s="472"/>
      <c r="S8" s="473">
        <f>(S10+T10)/24</f>
        <v>36</v>
      </c>
      <c r="T8" s="474"/>
      <c r="U8" s="512">
        <f>(U10+V10)/17</f>
        <v>36</v>
      </c>
      <c r="V8" s="472"/>
      <c r="W8" s="473">
        <f>(W10+X10)/24</f>
        <v>36</v>
      </c>
      <c r="X8" s="474"/>
      <c r="Y8" s="512">
        <f>(Y10+Z10)/17</f>
        <v>36</v>
      </c>
      <c r="Z8" s="472"/>
      <c r="AA8" s="473">
        <f>(AA10+AB10)/24</f>
        <v>36</v>
      </c>
      <c r="AB8" s="472"/>
      <c r="AC8" s="163" t="e">
        <f>AC10/17</f>
        <v>#REF!</v>
      </c>
      <c r="AD8" s="95"/>
      <c r="AE8" s="207"/>
    </row>
    <row r="9" spans="1:38" ht="13.5" hidden="1" customHeight="1">
      <c r="A9" s="88"/>
      <c r="B9" s="393" t="s">
        <v>224</v>
      </c>
      <c r="C9" s="95"/>
      <c r="D9" s="209"/>
      <c r="E9" s="95"/>
      <c r="F9" s="88"/>
      <c r="G9" s="88"/>
      <c r="H9" s="88"/>
      <c r="I9" s="88"/>
      <c r="J9" s="164"/>
      <c r="K9" s="88"/>
      <c r="L9" s="88"/>
      <c r="M9" s="88"/>
      <c r="N9" s="88"/>
      <c r="O9" s="208"/>
      <c r="P9" s="95"/>
      <c r="Q9" s="95"/>
      <c r="R9" s="139"/>
      <c r="S9" s="147"/>
      <c r="T9" s="146"/>
      <c r="U9" s="105"/>
      <c r="V9" s="87"/>
      <c r="W9" s="87"/>
      <c r="X9" s="146"/>
      <c r="Y9" s="179"/>
      <c r="Z9" s="88"/>
      <c r="AA9" s="88"/>
      <c r="AB9" s="123"/>
      <c r="AC9" s="95"/>
      <c r="AD9" s="95"/>
      <c r="AE9" s="207"/>
    </row>
    <row r="10" spans="1:38" ht="13.5" customHeight="1" thickBot="1">
      <c r="A10" s="102"/>
      <c r="B10" s="392"/>
      <c r="C10" s="88"/>
      <c r="D10" s="391"/>
      <c r="E10" s="88"/>
      <c r="F10" s="206">
        <f t="shared" ref="F10:AB10" si="0">F12+F33++F61</f>
        <v>4428</v>
      </c>
      <c r="G10" s="206">
        <f t="shared" si="0"/>
        <v>56</v>
      </c>
      <c r="H10" s="206">
        <f t="shared" si="0"/>
        <v>36</v>
      </c>
      <c r="I10" s="206">
        <f t="shared" si="0"/>
        <v>36</v>
      </c>
      <c r="J10" s="206">
        <f t="shared" si="0"/>
        <v>4212</v>
      </c>
      <c r="K10" s="206">
        <f t="shared" si="0"/>
        <v>1832</v>
      </c>
      <c r="L10" s="206">
        <f t="shared" si="0"/>
        <v>1008</v>
      </c>
      <c r="M10" s="206">
        <f t="shared" si="0"/>
        <v>324</v>
      </c>
      <c r="N10" s="206">
        <f t="shared" si="0"/>
        <v>86</v>
      </c>
      <c r="O10" s="206">
        <f t="shared" si="0"/>
        <v>58</v>
      </c>
      <c r="P10" s="206" t="e">
        <f t="shared" si="0"/>
        <v>#REF!</v>
      </c>
      <c r="Q10" s="206">
        <f t="shared" si="0"/>
        <v>4</v>
      </c>
      <c r="R10" s="206">
        <f t="shared" si="0"/>
        <v>608</v>
      </c>
      <c r="S10" s="206">
        <f t="shared" si="0"/>
        <v>12</v>
      </c>
      <c r="T10" s="206">
        <f t="shared" si="0"/>
        <v>852</v>
      </c>
      <c r="U10" s="206">
        <f t="shared" si="0"/>
        <v>2</v>
      </c>
      <c r="V10" s="206">
        <f t="shared" si="0"/>
        <v>610</v>
      </c>
      <c r="W10" s="206">
        <f t="shared" si="0"/>
        <v>8</v>
      </c>
      <c r="X10" s="206">
        <f t="shared" si="0"/>
        <v>856</v>
      </c>
      <c r="Y10" s="206">
        <f t="shared" si="0"/>
        <v>4</v>
      </c>
      <c r="Z10" s="390">
        <f t="shared" si="0"/>
        <v>608</v>
      </c>
      <c r="AA10" s="390">
        <f t="shared" si="0"/>
        <v>6</v>
      </c>
      <c r="AB10" s="389">
        <f t="shared" si="0"/>
        <v>858</v>
      </c>
      <c r="AC10" s="206" t="e">
        <f>SUM(#REF!+AC33+#REF!)</f>
        <v>#REF!</v>
      </c>
      <c r="AD10" s="88"/>
      <c r="AE10" s="127">
        <f>Q10+R10+S10+T10+U10+V10+W10+X10+Y10+Z10+AA10+AB10</f>
        <v>4428</v>
      </c>
    </row>
    <row r="11" spans="1:38" ht="18.75" hidden="1" customHeight="1" thickBot="1">
      <c r="A11" s="195" t="s">
        <v>250</v>
      </c>
      <c r="B11" s="194" t="s">
        <v>267</v>
      </c>
      <c r="C11" s="129"/>
      <c r="D11" s="205"/>
      <c r="E11" s="138"/>
      <c r="F11" s="204"/>
      <c r="G11" s="138"/>
      <c r="H11" s="138"/>
      <c r="I11" s="138"/>
      <c r="J11" s="138" t="e">
        <f>SUM(#REF!)</f>
        <v>#REF!</v>
      </c>
      <c r="K11" s="138"/>
      <c r="L11" s="138"/>
      <c r="M11" s="138"/>
      <c r="N11" s="138"/>
      <c r="O11" s="203"/>
      <c r="P11" s="138"/>
      <c r="Q11" s="138"/>
      <c r="R11" s="200"/>
      <c r="S11" s="202"/>
      <c r="T11" s="199"/>
      <c r="U11" s="201"/>
      <c r="V11" s="200"/>
      <c r="W11" s="200"/>
      <c r="X11" s="199"/>
      <c r="Y11" s="198" t="s">
        <v>271</v>
      </c>
      <c r="Z11" s="138"/>
      <c r="AA11" s="138"/>
      <c r="AB11" s="197" t="s">
        <v>270</v>
      </c>
      <c r="AC11" s="129"/>
      <c r="AD11" s="129"/>
      <c r="AE11" s="127">
        <f t="shared" ref="AE11:AE42" si="1">R11+T11+V11+X11+Z11+AB11</f>
        <v>8.9</v>
      </c>
    </row>
    <row r="12" spans="1:38" ht="18.75" customHeight="1" thickBot="1">
      <c r="A12" s="157" t="s">
        <v>269</v>
      </c>
      <c r="B12" s="196" t="s">
        <v>268</v>
      </c>
      <c r="C12" s="387"/>
      <c r="D12" s="280"/>
      <c r="E12" s="285"/>
      <c r="F12" s="388">
        <f t="shared" ref="F12:AB12" si="2">F13+F22+F29</f>
        <v>2124</v>
      </c>
      <c r="G12" s="284">
        <f t="shared" si="2"/>
        <v>56</v>
      </c>
      <c r="H12" s="280">
        <f t="shared" si="2"/>
        <v>0</v>
      </c>
      <c r="I12" s="283">
        <f t="shared" si="2"/>
        <v>36</v>
      </c>
      <c r="J12" s="280">
        <f t="shared" si="2"/>
        <v>2052</v>
      </c>
      <c r="K12" s="283">
        <f t="shared" si="2"/>
        <v>1346</v>
      </c>
      <c r="L12" s="280">
        <f t="shared" si="2"/>
        <v>706</v>
      </c>
      <c r="M12" s="280">
        <f t="shared" si="2"/>
        <v>0</v>
      </c>
      <c r="N12" s="283">
        <f t="shared" si="2"/>
        <v>54</v>
      </c>
      <c r="O12" s="281">
        <f t="shared" si="2"/>
        <v>18</v>
      </c>
      <c r="P12" s="388">
        <f t="shared" si="2"/>
        <v>0</v>
      </c>
      <c r="Q12" s="284">
        <f t="shared" si="2"/>
        <v>0</v>
      </c>
      <c r="R12" s="285">
        <f t="shared" si="2"/>
        <v>464</v>
      </c>
      <c r="S12" s="285">
        <f t="shared" si="2"/>
        <v>0</v>
      </c>
      <c r="T12" s="281">
        <f t="shared" si="2"/>
        <v>462</v>
      </c>
      <c r="U12" s="284">
        <f t="shared" si="2"/>
        <v>0</v>
      </c>
      <c r="V12" s="285">
        <f t="shared" si="2"/>
        <v>432</v>
      </c>
      <c r="W12" s="285">
        <f t="shared" si="2"/>
        <v>0</v>
      </c>
      <c r="X12" s="281">
        <f t="shared" si="2"/>
        <v>598</v>
      </c>
      <c r="Y12" s="284">
        <f t="shared" si="2"/>
        <v>0</v>
      </c>
      <c r="Z12" s="285">
        <f t="shared" si="2"/>
        <v>140</v>
      </c>
      <c r="AA12" s="285">
        <f t="shared" si="2"/>
        <v>0</v>
      </c>
      <c r="AB12" s="280">
        <f t="shared" si="2"/>
        <v>28</v>
      </c>
      <c r="AC12" s="129"/>
      <c r="AD12" s="129"/>
      <c r="AE12" s="127">
        <f t="shared" si="1"/>
        <v>2124</v>
      </c>
    </row>
    <row r="13" spans="1:38" ht="26.25" customHeight="1" thickBot="1">
      <c r="A13" s="195" t="s">
        <v>250</v>
      </c>
      <c r="B13" s="194" t="s">
        <v>267</v>
      </c>
      <c r="C13" s="382"/>
      <c r="D13" s="366"/>
      <c r="E13" s="379"/>
      <c r="F13" s="387">
        <f t="shared" ref="F13:P13" si="3">F14+F15+F16+F17+F18+F19+F20+F21</f>
        <v>1300</v>
      </c>
      <c r="G13" s="366">
        <f t="shared" si="3"/>
        <v>0</v>
      </c>
      <c r="H13" s="366">
        <f t="shared" si="3"/>
        <v>0</v>
      </c>
      <c r="I13" s="366">
        <f t="shared" si="3"/>
        <v>0</v>
      </c>
      <c r="J13" s="280">
        <f t="shared" si="3"/>
        <v>1254</v>
      </c>
      <c r="K13" s="366">
        <f t="shared" si="3"/>
        <v>878</v>
      </c>
      <c r="L13" s="366">
        <f t="shared" si="3"/>
        <v>376</v>
      </c>
      <c r="M13" s="366">
        <f t="shared" si="3"/>
        <v>0</v>
      </c>
      <c r="N13" s="366">
        <f t="shared" si="3"/>
        <v>36</v>
      </c>
      <c r="O13" s="386">
        <f t="shared" si="3"/>
        <v>10</v>
      </c>
      <c r="P13" s="382">
        <f t="shared" si="3"/>
        <v>0</v>
      </c>
      <c r="Q13" s="382"/>
      <c r="R13" s="366">
        <f>R14+R15+R16+R17+R18+R19+R20+R21</f>
        <v>290</v>
      </c>
      <c r="S13" s="379"/>
      <c r="T13" s="386">
        <f t="shared" ref="T13:AB13" si="4">T14+T15+T16+T17+T18+T19+T20+T21</f>
        <v>338</v>
      </c>
      <c r="U13" s="385">
        <f t="shared" si="4"/>
        <v>0</v>
      </c>
      <c r="V13" s="384">
        <f t="shared" si="4"/>
        <v>296</v>
      </c>
      <c r="W13" s="384">
        <f t="shared" si="4"/>
        <v>0</v>
      </c>
      <c r="X13" s="383">
        <f t="shared" si="4"/>
        <v>340</v>
      </c>
      <c r="Y13" s="382">
        <f t="shared" si="4"/>
        <v>0</v>
      </c>
      <c r="Z13" s="366">
        <f t="shared" si="4"/>
        <v>36</v>
      </c>
      <c r="AA13" s="366">
        <f t="shared" si="4"/>
        <v>0</v>
      </c>
      <c r="AB13" s="366">
        <f t="shared" si="4"/>
        <v>0</v>
      </c>
      <c r="AC13" s="129"/>
      <c r="AD13" s="129"/>
      <c r="AE13" s="127">
        <f t="shared" si="1"/>
        <v>1300</v>
      </c>
    </row>
    <row r="14" spans="1:38" ht="13.5" customHeight="1">
      <c r="A14" s="190" t="s">
        <v>266</v>
      </c>
      <c r="B14" s="375" t="s">
        <v>265</v>
      </c>
      <c r="C14" s="351"/>
      <c r="D14" s="381" t="s">
        <v>229</v>
      </c>
      <c r="E14" s="349"/>
      <c r="F14" s="355">
        <f>J14+N14+O14</f>
        <v>148</v>
      </c>
      <c r="G14" s="352"/>
      <c r="H14" s="352"/>
      <c r="I14" s="352"/>
      <c r="J14" s="173">
        <f t="shared" ref="J14:J21" si="5">K14+L14+M14</f>
        <v>124</v>
      </c>
      <c r="K14" s="89">
        <v>124</v>
      </c>
      <c r="L14" s="89"/>
      <c r="M14" s="344"/>
      <c r="N14" s="344">
        <v>18</v>
      </c>
      <c r="O14" s="348">
        <v>6</v>
      </c>
      <c r="P14" s="351"/>
      <c r="Q14" s="351"/>
      <c r="R14" s="89">
        <v>26</v>
      </c>
      <c r="S14" s="122"/>
      <c r="T14" s="373">
        <v>34</v>
      </c>
      <c r="U14" s="372"/>
      <c r="V14" s="371">
        <v>34</v>
      </c>
      <c r="W14" s="346"/>
      <c r="X14" s="345">
        <v>54</v>
      </c>
      <c r="Y14" s="96"/>
      <c r="Z14" s="89"/>
      <c r="AA14" s="344"/>
      <c r="AB14" s="89"/>
      <c r="AC14" s="129"/>
      <c r="AD14" s="129"/>
      <c r="AE14" s="127">
        <f t="shared" si="1"/>
        <v>148</v>
      </c>
    </row>
    <row r="15" spans="1:38" ht="13.5" customHeight="1">
      <c r="A15" s="190" t="s">
        <v>264</v>
      </c>
      <c r="B15" s="189" t="s">
        <v>263</v>
      </c>
      <c r="C15" s="135"/>
      <c r="D15" s="175" t="s">
        <v>240</v>
      </c>
      <c r="E15" s="187"/>
      <c r="F15" s="188">
        <f t="shared" ref="F15:F21" si="6">H15+J15</f>
        <v>182</v>
      </c>
      <c r="G15" s="64"/>
      <c r="H15" s="64"/>
      <c r="I15" s="64"/>
      <c r="J15" s="131">
        <f t="shared" si="5"/>
        <v>182</v>
      </c>
      <c r="K15" s="87">
        <v>182</v>
      </c>
      <c r="L15" s="87"/>
      <c r="M15" s="134"/>
      <c r="N15" s="134"/>
      <c r="O15" s="133"/>
      <c r="P15" s="135"/>
      <c r="Q15" s="135"/>
      <c r="R15" s="87">
        <v>52</v>
      </c>
      <c r="S15" s="108"/>
      <c r="T15" s="146">
        <v>60</v>
      </c>
      <c r="U15" s="145"/>
      <c r="V15" s="144">
        <v>34</v>
      </c>
      <c r="W15" s="186"/>
      <c r="X15" s="143">
        <v>36</v>
      </c>
      <c r="Y15" s="105"/>
      <c r="Z15" s="87"/>
      <c r="AA15" s="134"/>
      <c r="AB15" s="87"/>
      <c r="AC15" s="129"/>
      <c r="AD15" s="129"/>
      <c r="AE15" s="127">
        <f t="shared" si="1"/>
        <v>182</v>
      </c>
    </row>
    <row r="16" spans="1:38" ht="13.5" customHeight="1">
      <c r="A16" s="190" t="s">
        <v>262</v>
      </c>
      <c r="B16" s="189" t="s">
        <v>261</v>
      </c>
      <c r="C16" s="135"/>
      <c r="D16" s="175" t="s">
        <v>240</v>
      </c>
      <c r="E16" s="187"/>
      <c r="F16" s="188">
        <f t="shared" si="6"/>
        <v>172</v>
      </c>
      <c r="G16" s="64"/>
      <c r="H16" s="64"/>
      <c r="I16" s="64"/>
      <c r="J16" s="131">
        <f t="shared" si="5"/>
        <v>172</v>
      </c>
      <c r="K16" s="87"/>
      <c r="L16" s="87">
        <v>172</v>
      </c>
      <c r="M16" s="134"/>
      <c r="N16" s="134"/>
      <c r="O16" s="133"/>
      <c r="P16" s="135"/>
      <c r="Q16" s="135"/>
      <c r="R16" s="87">
        <v>52</v>
      </c>
      <c r="S16" s="108"/>
      <c r="T16" s="146">
        <v>54</v>
      </c>
      <c r="U16" s="145"/>
      <c r="V16" s="144">
        <v>34</v>
      </c>
      <c r="W16" s="186"/>
      <c r="X16" s="143">
        <v>32</v>
      </c>
      <c r="Y16" s="105"/>
      <c r="Z16" s="87"/>
      <c r="AA16" s="134"/>
      <c r="AB16" s="87"/>
      <c r="AC16" s="129"/>
      <c r="AD16" s="129"/>
      <c r="AE16" s="127">
        <f t="shared" si="1"/>
        <v>172</v>
      </c>
    </row>
    <row r="17" spans="1:31" ht="13.5" customHeight="1">
      <c r="A17" s="193" t="s">
        <v>260</v>
      </c>
      <c r="B17" s="189" t="s">
        <v>259</v>
      </c>
      <c r="C17" s="135"/>
      <c r="D17" s="175" t="s">
        <v>229</v>
      </c>
      <c r="E17" s="187"/>
      <c r="F17" s="188">
        <f>J17+N17+O17</f>
        <v>346</v>
      </c>
      <c r="G17" s="64"/>
      <c r="H17" s="64"/>
      <c r="I17" s="64"/>
      <c r="J17" s="131">
        <f t="shared" si="5"/>
        <v>324</v>
      </c>
      <c r="K17" s="87">
        <v>324</v>
      </c>
      <c r="L17" s="87"/>
      <c r="M17" s="134"/>
      <c r="N17" s="134">
        <v>18</v>
      </c>
      <c r="O17" s="133">
        <v>4</v>
      </c>
      <c r="P17" s="135"/>
      <c r="Q17" s="135"/>
      <c r="R17" s="87">
        <v>68</v>
      </c>
      <c r="S17" s="108"/>
      <c r="T17" s="146">
        <v>92</v>
      </c>
      <c r="U17" s="145"/>
      <c r="V17" s="144">
        <v>78</v>
      </c>
      <c r="W17" s="186"/>
      <c r="X17" s="143">
        <v>108</v>
      </c>
      <c r="Y17" s="105"/>
      <c r="Z17" s="87"/>
      <c r="AA17" s="134"/>
      <c r="AB17" s="87"/>
      <c r="AC17" s="129"/>
      <c r="AD17" s="129"/>
      <c r="AE17" s="127">
        <f t="shared" si="1"/>
        <v>346</v>
      </c>
    </row>
    <row r="18" spans="1:31" ht="13.5" customHeight="1">
      <c r="A18" s="190" t="s">
        <v>258</v>
      </c>
      <c r="B18" s="189" t="s">
        <v>257</v>
      </c>
      <c r="C18" s="134"/>
      <c r="D18" s="175" t="s">
        <v>240</v>
      </c>
      <c r="E18" s="187"/>
      <c r="F18" s="188">
        <f t="shared" si="6"/>
        <v>172</v>
      </c>
      <c r="G18" s="64"/>
      <c r="H18" s="64"/>
      <c r="I18" s="64"/>
      <c r="J18" s="131">
        <f t="shared" si="5"/>
        <v>172</v>
      </c>
      <c r="K18" s="87">
        <v>172</v>
      </c>
      <c r="L18" s="87"/>
      <c r="M18" s="134"/>
      <c r="N18" s="134"/>
      <c r="O18" s="133"/>
      <c r="P18" s="135"/>
      <c r="Q18" s="135"/>
      <c r="R18" s="87">
        <v>34</v>
      </c>
      <c r="S18" s="108"/>
      <c r="T18" s="146">
        <v>26</v>
      </c>
      <c r="U18" s="145"/>
      <c r="V18" s="144">
        <v>54</v>
      </c>
      <c r="W18" s="186"/>
      <c r="X18" s="143">
        <v>58</v>
      </c>
      <c r="Y18" s="105"/>
      <c r="Z18" s="87"/>
      <c r="AA18" s="134"/>
      <c r="AB18" s="64"/>
      <c r="AC18" s="129"/>
      <c r="AD18" s="129"/>
      <c r="AE18" s="127">
        <f t="shared" si="1"/>
        <v>172</v>
      </c>
    </row>
    <row r="19" spans="1:31" ht="13.5" customHeight="1">
      <c r="A19" s="190" t="s">
        <v>256</v>
      </c>
      <c r="B19" s="189" t="s">
        <v>231</v>
      </c>
      <c r="C19" s="134"/>
      <c r="D19" s="175" t="s">
        <v>240</v>
      </c>
      <c r="E19" s="187"/>
      <c r="F19" s="188">
        <f t="shared" si="6"/>
        <v>172</v>
      </c>
      <c r="G19" s="64"/>
      <c r="H19" s="64"/>
      <c r="I19" s="64"/>
      <c r="J19" s="131">
        <f t="shared" si="5"/>
        <v>172</v>
      </c>
      <c r="K19" s="87"/>
      <c r="L19" s="87">
        <v>172</v>
      </c>
      <c r="M19" s="134"/>
      <c r="N19" s="134"/>
      <c r="O19" s="133"/>
      <c r="P19" s="135"/>
      <c r="Q19" s="135"/>
      <c r="R19" s="87">
        <v>34</v>
      </c>
      <c r="S19" s="108"/>
      <c r="T19" s="146">
        <v>52</v>
      </c>
      <c r="U19" s="145"/>
      <c r="V19" s="144">
        <v>34</v>
      </c>
      <c r="W19" s="186"/>
      <c r="X19" s="143">
        <v>52</v>
      </c>
      <c r="Y19" s="105"/>
      <c r="Z19" s="87"/>
      <c r="AA19" s="134"/>
      <c r="AB19" s="64"/>
      <c r="AC19" s="129"/>
      <c r="AD19" s="129"/>
      <c r="AE19" s="127">
        <f t="shared" si="1"/>
        <v>172</v>
      </c>
    </row>
    <row r="20" spans="1:31" ht="13.5" customHeight="1">
      <c r="A20" s="190" t="s">
        <v>255</v>
      </c>
      <c r="B20" s="189" t="s">
        <v>254</v>
      </c>
      <c r="C20" s="134"/>
      <c r="D20" s="175" t="s">
        <v>253</v>
      </c>
      <c r="E20" s="187"/>
      <c r="F20" s="188">
        <f t="shared" si="6"/>
        <v>72</v>
      </c>
      <c r="G20" s="64"/>
      <c r="H20" s="64"/>
      <c r="I20" s="64"/>
      <c r="J20" s="131">
        <f t="shared" si="5"/>
        <v>72</v>
      </c>
      <c r="K20" s="87">
        <v>56</v>
      </c>
      <c r="L20" s="87">
        <v>16</v>
      </c>
      <c r="M20" s="134"/>
      <c r="N20" s="134"/>
      <c r="O20" s="133"/>
      <c r="P20" s="135"/>
      <c r="Q20" s="135"/>
      <c r="R20" s="87">
        <v>24</v>
      </c>
      <c r="S20" s="108"/>
      <c r="T20" s="146">
        <v>20</v>
      </c>
      <c r="U20" s="145"/>
      <c r="V20" s="144">
        <v>28</v>
      </c>
      <c r="W20" s="186"/>
      <c r="X20" s="143"/>
      <c r="Y20" s="105"/>
      <c r="Z20" s="87"/>
      <c r="AA20" s="134"/>
      <c r="AB20" s="87"/>
      <c r="AC20" s="129"/>
      <c r="AD20" s="129"/>
      <c r="AE20" s="127">
        <f t="shared" si="1"/>
        <v>72</v>
      </c>
    </row>
    <row r="21" spans="1:31" ht="13.5" customHeight="1" thickBot="1">
      <c r="A21" s="343" t="s">
        <v>252</v>
      </c>
      <c r="B21" s="342" t="s">
        <v>251</v>
      </c>
      <c r="C21" s="292"/>
      <c r="D21" s="380" t="s">
        <v>230</v>
      </c>
      <c r="E21" s="338"/>
      <c r="F21" s="370">
        <f t="shared" si="6"/>
        <v>36</v>
      </c>
      <c r="G21" s="339"/>
      <c r="H21" s="339"/>
      <c r="I21" s="339"/>
      <c r="J21" s="320">
        <f t="shared" si="5"/>
        <v>36</v>
      </c>
      <c r="K21" s="102">
        <v>20</v>
      </c>
      <c r="L21" s="102">
        <v>16</v>
      </c>
      <c r="M21" s="292"/>
      <c r="N21" s="292"/>
      <c r="O21" s="291"/>
      <c r="P21" s="293"/>
      <c r="Q21" s="293"/>
      <c r="R21" s="102"/>
      <c r="S21" s="163"/>
      <c r="T21" s="319"/>
      <c r="U21" s="369"/>
      <c r="V21" s="318"/>
      <c r="W21" s="336"/>
      <c r="X21" s="180"/>
      <c r="Y21" s="290"/>
      <c r="Z21" s="102">
        <v>36</v>
      </c>
      <c r="AA21" s="292"/>
      <c r="AB21" s="339"/>
      <c r="AC21" s="129"/>
      <c r="AD21" s="129"/>
      <c r="AE21" s="127">
        <f t="shared" si="1"/>
        <v>36</v>
      </c>
    </row>
    <row r="22" spans="1:31" ht="27.75" customHeight="1" thickBot="1">
      <c r="A22" s="195" t="s">
        <v>250</v>
      </c>
      <c r="B22" s="367" t="s">
        <v>249</v>
      </c>
      <c r="C22" s="366"/>
      <c r="D22" s="365"/>
      <c r="E22" s="379"/>
      <c r="F22" s="362">
        <f t="shared" ref="F22:P22" si="7">F23+F24+F25+F26+F27+F28</f>
        <v>746</v>
      </c>
      <c r="G22" s="362">
        <f t="shared" si="7"/>
        <v>56</v>
      </c>
      <c r="H22" s="362">
        <f t="shared" si="7"/>
        <v>0</v>
      </c>
      <c r="I22" s="362">
        <f t="shared" si="7"/>
        <v>36</v>
      </c>
      <c r="J22" s="363">
        <f t="shared" si="7"/>
        <v>720</v>
      </c>
      <c r="K22" s="362">
        <f t="shared" si="7"/>
        <v>436</v>
      </c>
      <c r="L22" s="362">
        <f t="shared" si="7"/>
        <v>284</v>
      </c>
      <c r="M22" s="362">
        <f t="shared" si="7"/>
        <v>0</v>
      </c>
      <c r="N22" s="362">
        <f t="shared" si="7"/>
        <v>18</v>
      </c>
      <c r="O22" s="361">
        <f t="shared" si="7"/>
        <v>8</v>
      </c>
      <c r="P22" s="358">
        <f t="shared" si="7"/>
        <v>0</v>
      </c>
      <c r="Q22" s="358"/>
      <c r="R22" s="362">
        <f>R23+R24+R25+R26+R27+R28</f>
        <v>174</v>
      </c>
      <c r="S22" s="378"/>
      <c r="T22" s="361">
        <f t="shared" ref="T22:AB22" si="8">T23+T24+T25+T26+T27+T28</f>
        <v>124</v>
      </c>
      <c r="U22" s="360">
        <f t="shared" si="8"/>
        <v>0</v>
      </c>
      <c r="V22" s="377">
        <f t="shared" si="8"/>
        <v>136</v>
      </c>
      <c r="W22" s="377">
        <f t="shared" si="8"/>
        <v>0</v>
      </c>
      <c r="X22" s="359">
        <f t="shared" si="8"/>
        <v>216</v>
      </c>
      <c r="Y22" s="358">
        <f t="shared" si="8"/>
        <v>0</v>
      </c>
      <c r="Z22" s="362">
        <f t="shared" si="8"/>
        <v>68</v>
      </c>
      <c r="AA22" s="362">
        <f t="shared" si="8"/>
        <v>0</v>
      </c>
      <c r="AB22" s="362">
        <f t="shared" si="8"/>
        <v>28</v>
      </c>
      <c r="AC22" s="129"/>
      <c r="AD22" s="129"/>
      <c r="AE22" s="127">
        <f t="shared" si="1"/>
        <v>746</v>
      </c>
    </row>
    <row r="23" spans="1:31" ht="13.5" customHeight="1">
      <c r="A23" s="376" t="s">
        <v>248</v>
      </c>
      <c r="B23" s="375" t="s">
        <v>247</v>
      </c>
      <c r="C23" s="344"/>
      <c r="D23" s="192" t="s">
        <v>240</v>
      </c>
      <c r="E23" s="349"/>
      <c r="F23" s="374">
        <f t="shared" ref="F23:F28" si="9">H23+J23</f>
        <v>166</v>
      </c>
      <c r="G23" s="352"/>
      <c r="H23" s="352"/>
      <c r="I23" s="352"/>
      <c r="J23" s="173">
        <f t="shared" ref="J23:J28" si="10">K23+L23+M23</f>
        <v>166</v>
      </c>
      <c r="K23" s="89"/>
      <c r="L23" s="89">
        <v>166</v>
      </c>
      <c r="M23" s="344"/>
      <c r="N23" s="344"/>
      <c r="O23" s="348"/>
      <c r="P23" s="351"/>
      <c r="Q23" s="351"/>
      <c r="R23" s="89">
        <v>52</v>
      </c>
      <c r="S23" s="122"/>
      <c r="T23" s="373">
        <v>52</v>
      </c>
      <c r="U23" s="372"/>
      <c r="V23" s="371">
        <v>34</v>
      </c>
      <c r="W23" s="346"/>
      <c r="X23" s="345">
        <v>28</v>
      </c>
      <c r="Y23" s="96"/>
      <c r="Z23" s="89"/>
      <c r="AA23" s="344"/>
      <c r="AB23" s="352"/>
      <c r="AC23" s="129"/>
      <c r="AD23" s="129"/>
      <c r="AE23" s="127">
        <f t="shared" si="1"/>
        <v>166</v>
      </c>
    </row>
    <row r="24" spans="1:31" ht="13.5" customHeight="1">
      <c r="A24" s="193" t="s">
        <v>246</v>
      </c>
      <c r="B24" s="189" t="s">
        <v>245</v>
      </c>
      <c r="C24" s="134"/>
      <c r="D24" s="166" t="s">
        <v>229</v>
      </c>
      <c r="E24" s="187"/>
      <c r="F24" s="191">
        <f>J24+N24+O24</f>
        <v>222</v>
      </c>
      <c r="G24" s="64"/>
      <c r="H24" s="64"/>
      <c r="I24" s="64"/>
      <c r="J24" s="131">
        <f t="shared" si="10"/>
        <v>196</v>
      </c>
      <c r="K24" s="87">
        <v>150</v>
      </c>
      <c r="L24" s="87">
        <v>46</v>
      </c>
      <c r="M24" s="134"/>
      <c r="N24" s="134">
        <v>18</v>
      </c>
      <c r="O24" s="133">
        <v>8</v>
      </c>
      <c r="P24" s="135"/>
      <c r="Q24" s="135"/>
      <c r="R24" s="87">
        <v>52</v>
      </c>
      <c r="S24" s="108"/>
      <c r="T24" s="146">
        <v>52</v>
      </c>
      <c r="U24" s="145"/>
      <c r="V24" s="144">
        <v>34</v>
      </c>
      <c r="W24" s="186"/>
      <c r="X24" s="143">
        <v>84</v>
      </c>
      <c r="Y24" s="105"/>
      <c r="Z24" s="87"/>
      <c r="AA24" s="134"/>
      <c r="AB24" s="87"/>
      <c r="AC24" s="129"/>
      <c r="AD24" s="129"/>
      <c r="AE24" s="127">
        <f t="shared" si="1"/>
        <v>222</v>
      </c>
    </row>
    <row r="25" spans="1:31" ht="13.5" customHeight="1">
      <c r="A25" s="190" t="s">
        <v>244</v>
      </c>
      <c r="B25" s="189" t="s">
        <v>243</v>
      </c>
      <c r="C25" s="134"/>
      <c r="D25" s="166" t="s">
        <v>240</v>
      </c>
      <c r="E25" s="187"/>
      <c r="F25" s="191">
        <f t="shared" si="9"/>
        <v>114</v>
      </c>
      <c r="G25" s="64"/>
      <c r="H25" s="64"/>
      <c r="I25" s="64"/>
      <c r="J25" s="131">
        <f t="shared" si="10"/>
        <v>114</v>
      </c>
      <c r="K25" s="87">
        <v>74</v>
      </c>
      <c r="L25" s="87">
        <v>40</v>
      </c>
      <c r="M25" s="134"/>
      <c r="N25" s="134"/>
      <c r="O25" s="133"/>
      <c r="P25" s="135"/>
      <c r="Q25" s="135"/>
      <c r="R25" s="87">
        <v>34</v>
      </c>
      <c r="S25" s="108"/>
      <c r="T25" s="146">
        <v>20</v>
      </c>
      <c r="U25" s="145"/>
      <c r="V25" s="144">
        <v>34</v>
      </c>
      <c r="W25" s="186"/>
      <c r="X25" s="143">
        <v>26</v>
      </c>
      <c r="Y25" s="105"/>
      <c r="Z25" s="87"/>
      <c r="AA25" s="134"/>
      <c r="AB25" s="87"/>
      <c r="AC25" s="129"/>
      <c r="AD25" s="129"/>
      <c r="AE25" s="127">
        <f t="shared" si="1"/>
        <v>114</v>
      </c>
    </row>
    <row r="26" spans="1:31" ht="25.5" customHeight="1">
      <c r="A26" s="190" t="s">
        <v>242</v>
      </c>
      <c r="B26" s="189" t="s">
        <v>241</v>
      </c>
      <c r="C26" s="134"/>
      <c r="D26" s="166" t="s">
        <v>240</v>
      </c>
      <c r="E26" s="187"/>
      <c r="F26" s="191">
        <f t="shared" si="9"/>
        <v>172</v>
      </c>
      <c r="G26" s="64"/>
      <c r="H26" s="64"/>
      <c r="I26" s="64"/>
      <c r="J26" s="131">
        <f t="shared" si="10"/>
        <v>172</v>
      </c>
      <c r="K26" s="87">
        <v>172</v>
      </c>
      <c r="L26" s="87"/>
      <c r="M26" s="134"/>
      <c r="N26" s="134"/>
      <c r="O26" s="133"/>
      <c r="P26" s="135"/>
      <c r="Q26" s="135"/>
      <c r="R26" s="87"/>
      <c r="S26" s="108"/>
      <c r="T26" s="146"/>
      <c r="U26" s="145"/>
      <c r="V26" s="144">
        <v>34</v>
      </c>
      <c r="W26" s="186"/>
      <c r="X26" s="143">
        <v>78</v>
      </c>
      <c r="Y26" s="105"/>
      <c r="Z26" s="87">
        <v>32</v>
      </c>
      <c r="AA26" s="134"/>
      <c r="AB26" s="87">
        <v>28</v>
      </c>
      <c r="AC26" s="129"/>
      <c r="AD26" s="129"/>
      <c r="AE26" s="127">
        <f t="shared" si="1"/>
        <v>172</v>
      </c>
    </row>
    <row r="27" spans="1:31" ht="13.5" customHeight="1">
      <c r="A27" s="190" t="s">
        <v>239</v>
      </c>
      <c r="B27" s="189" t="s">
        <v>238</v>
      </c>
      <c r="C27" s="134"/>
      <c r="D27" s="166" t="s">
        <v>230</v>
      </c>
      <c r="E27" s="187"/>
      <c r="F27" s="191">
        <f t="shared" si="9"/>
        <v>36</v>
      </c>
      <c r="G27" s="87"/>
      <c r="H27" s="87"/>
      <c r="I27" s="87"/>
      <c r="J27" s="131">
        <f t="shared" si="10"/>
        <v>36</v>
      </c>
      <c r="K27" s="87">
        <v>20</v>
      </c>
      <c r="L27" s="87">
        <v>16</v>
      </c>
      <c r="M27" s="134"/>
      <c r="N27" s="134"/>
      <c r="O27" s="133"/>
      <c r="P27" s="135"/>
      <c r="Q27" s="135"/>
      <c r="R27" s="87"/>
      <c r="S27" s="108"/>
      <c r="T27" s="146"/>
      <c r="U27" s="145"/>
      <c r="V27" s="144"/>
      <c r="W27" s="186"/>
      <c r="X27" s="143"/>
      <c r="Y27" s="105"/>
      <c r="Z27" s="87">
        <v>36</v>
      </c>
      <c r="AA27" s="134"/>
      <c r="AB27" s="87"/>
      <c r="AC27" s="129"/>
      <c r="AD27" s="129"/>
      <c r="AE27" s="127">
        <f t="shared" si="1"/>
        <v>36</v>
      </c>
    </row>
    <row r="28" spans="1:31" ht="13.5" customHeight="1" thickBot="1">
      <c r="A28" s="343" t="s">
        <v>237</v>
      </c>
      <c r="B28" s="342" t="s">
        <v>294</v>
      </c>
      <c r="C28" s="292"/>
      <c r="D28" s="321" t="s">
        <v>230</v>
      </c>
      <c r="E28" s="338"/>
      <c r="F28" s="370">
        <f t="shared" si="9"/>
        <v>36</v>
      </c>
      <c r="G28" s="102">
        <f>K28+M28+O28+R28+U28+V28</f>
        <v>56</v>
      </c>
      <c r="H28" s="102"/>
      <c r="I28" s="320">
        <f>M28+O28+R28+U28+W28+X28</f>
        <v>36</v>
      </c>
      <c r="J28" s="320">
        <f t="shared" si="10"/>
        <v>36</v>
      </c>
      <c r="K28" s="102">
        <v>20</v>
      </c>
      <c r="L28" s="102">
        <v>16</v>
      </c>
      <c r="M28" s="292"/>
      <c r="N28" s="292"/>
      <c r="O28" s="291"/>
      <c r="P28" s="293"/>
      <c r="Q28" s="293"/>
      <c r="R28" s="102">
        <v>36</v>
      </c>
      <c r="S28" s="163"/>
      <c r="T28" s="319"/>
      <c r="U28" s="369"/>
      <c r="V28" s="318"/>
      <c r="W28" s="336"/>
      <c r="X28" s="180"/>
      <c r="Y28" s="290"/>
      <c r="Z28" s="102"/>
      <c r="AA28" s="292"/>
      <c r="AB28" s="102"/>
      <c r="AC28" s="129"/>
      <c r="AD28" s="129"/>
      <c r="AE28" s="127">
        <f t="shared" si="1"/>
        <v>36</v>
      </c>
    </row>
    <row r="29" spans="1:31" ht="18.75" customHeight="1" thickBot="1">
      <c r="A29" s="368"/>
      <c r="B29" s="367" t="s">
        <v>236</v>
      </c>
      <c r="C29" s="366"/>
      <c r="D29" s="365"/>
      <c r="E29" s="364"/>
      <c r="F29" s="362">
        <f t="shared" ref="F29:O29" si="11">F30+F31+F32</f>
        <v>78</v>
      </c>
      <c r="G29" s="362">
        <f t="shared" si="11"/>
        <v>0</v>
      </c>
      <c r="H29" s="362">
        <f t="shared" si="11"/>
        <v>0</v>
      </c>
      <c r="I29" s="362">
        <f t="shared" si="11"/>
        <v>0</v>
      </c>
      <c r="J29" s="363">
        <f t="shared" si="11"/>
        <v>78</v>
      </c>
      <c r="K29" s="362">
        <f t="shared" si="11"/>
        <v>32</v>
      </c>
      <c r="L29" s="362">
        <f t="shared" si="11"/>
        <v>46</v>
      </c>
      <c r="M29" s="362">
        <f t="shared" si="11"/>
        <v>0</v>
      </c>
      <c r="N29" s="362">
        <f t="shared" si="11"/>
        <v>0</v>
      </c>
      <c r="O29" s="361">
        <f t="shared" si="11"/>
        <v>0</v>
      </c>
      <c r="P29" s="358">
        <f>P30</f>
        <v>0</v>
      </c>
      <c r="Q29" s="358">
        <f t="shared" ref="Q29:AB29" si="12">Q30+Q31+Q32</f>
        <v>0</v>
      </c>
      <c r="R29" s="358">
        <f t="shared" si="12"/>
        <v>0</v>
      </c>
      <c r="S29" s="358">
        <f t="shared" si="12"/>
        <v>0</v>
      </c>
      <c r="T29" s="361">
        <f t="shared" si="12"/>
        <v>0</v>
      </c>
      <c r="U29" s="360">
        <f t="shared" si="12"/>
        <v>0</v>
      </c>
      <c r="V29" s="360">
        <f t="shared" si="12"/>
        <v>0</v>
      </c>
      <c r="W29" s="360">
        <f t="shared" si="12"/>
        <v>0</v>
      </c>
      <c r="X29" s="359">
        <f t="shared" si="12"/>
        <v>42</v>
      </c>
      <c r="Y29" s="358">
        <f t="shared" si="12"/>
        <v>0</v>
      </c>
      <c r="Z29" s="358">
        <f t="shared" si="12"/>
        <v>36</v>
      </c>
      <c r="AA29" s="358">
        <f t="shared" si="12"/>
        <v>0</v>
      </c>
      <c r="AB29" s="358">
        <f t="shared" si="12"/>
        <v>0</v>
      </c>
      <c r="AC29" s="129"/>
      <c r="AD29" s="129"/>
      <c r="AE29" s="127">
        <f t="shared" si="1"/>
        <v>78</v>
      </c>
    </row>
    <row r="30" spans="1:31" ht="13.5" customHeight="1">
      <c r="A30" s="357" t="s">
        <v>235</v>
      </c>
      <c r="B30" s="356" t="s">
        <v>234</v>
      </c>
      <c r="C30" s="351"/>
      <c r="D30" s="353" t="s">
        <v>230</v>
      </c>
      <c r="E30" s="351"/>
      <c r="F30" s="355">
        <f>H30+J30</f>
        <v>42</v>
      </c>
      <c r="G30" s="352"/>
      <c r="H30" s="352"/>
      <c r="I30" s="352"/>
      <c r="J30" s="173">
        <v>42</v>
      </c>
      <c r="K30" s="89">
        <v>12</v>
      </c>
      <c r="L30" s="89"/>
      <c r="M30" s="351"/>
      <c r="N30" s="344"/>
      <c r="O30" s="348"/>
      <c r="P30" s="350"/>
      <c r="Q30" s="354"/>
      <c r="R30" s="344"/>
      <c r="S30" s="349"/>
      <c r="T30" s="348"/>
      <c r="U30" s="347"/>
      <c r="V30" s="346"/>
      <c r="W30" s="346"/>
      <c r="X30" s="345">
        <v>12</v>
      </c>
      <c r="Y30" s="96"/>
      <c r="Z30" s="344"/>
      <c r="AA30" s="344"/>
      <c r="AB30" s="89"/>
      <c r="AC30" s="129"/>
      <c r="AD30" s="129"/>
      <c r="AE30" s="127">
        <f t="shared" si="1"/>
        <v>12</v>
      </c>
    </row>
    <row r="31" spans="1:31" ht="13.5" customHeight="1">
      <c r="A31" s="190"/>
      <c r="B31" s="189" t="s">
        <v>293</v>
      </c>
      <c r="C31" s="351"/>
      <c r="D31" s="353"/>
      <c r="E31" s="351"/>
      <c r="F31" s="191"/>
      <c r="G31" s="352"/>
      <c r="H31" s="352"/>
      <c r="I31" s="352"/>
      <c r="J31" s="173"/>
      <c r="K31" s="89"/>
      <c r="L31" s="89">
        <v>30</v>
      </c>
      <c r="M31" s="351"/>
      <c r="N31" s="344"/>
      <c r="O31" s="348"/>
      <c r="P31" s="350"/>
      <c r="Q31" s="134"/>
      <c r="R31" s="344"/>
      <c r="S31" s="349"/>
      <c r="T31" s="348"/>
      <c r="U31" s="347"/>
      <c r="V31" s="346"/>
      <c r="W31" s="346"/>
      <c r="X31" s="345">
        <v>30</v>
      </c>
      <c r="Y31" s="96"/>
      <c r="Z31" s="344"/>
      <c r="AA31" s="344"/>
      <c r="AB31" s="89"/>
      <c r="AC31" s="129"/>
      <c r="AD31" s="129"/>
      <c r="AE31" s="127">
        <f t="shared" si="1"/>
        <v>30</v>
      </c>
    </row>
    <row r="32" spans="1:31" ht="13.5" customHeight="1" thickBot="1">
      <c r="A32" s="343" t="s">
        <v>292</v>
      </c>
      <c r="B32" s="342" t="s">
        <v>291</v>
      </c>
      <c r="C32" s="293"/>
      <c r="D32" s="341" t="s">
        <v>144</v>
      </c>
      <c r="E32" s="293"/>
      <c r="F32" s="340">
        <f>H32+J32</f>
        <v>36</v>
      </c>
      <c r="G32" s="339"/>
      <c r="H32" s="339"/>
      <c r="I32" s="339"/>
      <c r="J32" s="320">
        <f>K32+L32</f>
        <v>36</v>
      </c>
      <c r="K32" s="102">
        <v>20</v>
      </c>
      <c r="L32" s="102">
        <v>16</v>
      </c>
      <c r="M32" s="293"/>
      <c r="N32" s="292"/>
      <c r="O32" s="291"/>
      <c r="P32" s="294"/>
      <c r="Q32" s="292"/>
      <c r="R32" s="292"/>
      <c r="S32" s="338"/>
      <c r="T32" s="291"/>
      <c r="U32" s="337"/>
      <c r="V32" s="336"/>
      <c r="W32" s="336"/>
      <c r="X32" s="180"/>
      <c r="Y32" s="290"/>
      <c r="Z32" s="292">
        <v>36</v>
      </c>
      <c r="AA32" s="292"/>
      <c r="AB32" s="102"/>
      <c r="AC32" s="129"/>
      <c r="AD32" s="129"/>
      <c r="AE32" s="127">
        <f t="shared" si="1"/>
        <v>36</v>
      </c>
    </row>
    <row r="33" spans="1:31" ht="21.75" customHeight="1" thickBot="1">
      <c r="A33" s="182"/>
      <c r="B33" s="329"/>
      <c r="C33" s="185"/>
      <c r="D33" s="335"/>
      <c r="E33" s="334"/>
      <c r="F33" s="330">
        <f t="shared" ref="F33:AC33" si="13">F34+F44</f>
        <v>2232</v>
      </c>
      <c r="G33" s="330">
        <f t="shared" si="13"/>
        <v>0</v>
      </c>
      <c r="H33" s="330">
        <f t="shared" si="13"/>
        <v>36</v>
      </c>
      <c r="I33" s="330">
        <f t="shared" si="13"/>
        <v>0</v>
      </c>
      <c r="J33" s="330">
        <f t="shared" si="13"/>
        <v>2088</v>
      </c>
      <c r="K33" s="330">
        <f t="shared" si="13"/>
        <v>486</v>
      </c>
      <c r="L33" s="330">
        <f t="shared" si="13"/>
        <v>302</v>
      </c>
      <c r="M33" s="330">
        <f t="shared" si="13"/>
        <v>324</v>
      </c>
      <c r="N33" s="330">
        <f t="shared" si="13"/>
        <v>32</v>
      </c>
      <c r="O33" s="332">
        <f t="shared" si="13"/>
        <v>40</v>
      </c>
      <c r="P33" s="333" t="e">
        <f t="shared" si="13"/>
        <v>#REF!</v>
      </c>
      <c r="Q33" s="330">
        <f t="shared" si="13"/>
        <v>4</v>
      </c>
      <c r="R33" s="330">
        <f t="shared" si="13"/>
        <v>144</v>
      </c>
      <c r="S33" s="330">
        <f t="shared" si="13"/>
        <v>12</v>
      </c>
      <c r="T33" s="332">
        <f t="shared" si="13"/>
        <v>390</v>
      </c>
      <c r="U33" s="331">
        <f t="shared" si="13"/>
        <v>2</v>
      </c>
      <c r="V33" s="330">
        <f t="shared" si="13"/>
        <v>178</v>
      </c>
      <c r="W33" s="330">
        <f t="shared" si="13"/>
        <v>8</v>
      </c>
      <c r="X33" s="332">
        <f t="shared" si="13"/>
        <v>258</v>
      </c>
      <c r="Y33" s="331">
        <f t="shared" si="13"/>
        <v>4</v>
      </c>
      <c r="Z33" s="330">
        <f t="shared" si="13"/>
        <v>468</v>
      </c>
      <c r="AA33" s="330">
        <f t="shared" si="13"/>
        <v>6</v>
      </c>
      <c r="AB33" s="330">
        <f t="shared" si="13"/>
        <v>758</v>
      </c>
      <c r="AC33" s="184">
        <f t="shared" si="13"/>
        <v>0</v>
      </c>
      <c r="AD33" s="132"/>
      <c r="AE33" s="127">
        <f t="shared" si="1"/>
        <v>2196</v>
      </c>
    </row>
    <row r="34" spans="1:31" ht="67.5" customHeight="1" thickBot="1">
      <c r="A34" s="182" t="s">
        <v>232</v>
      </c>
      <c r="B34" s="329" t="s">
        <v>141</v>
      </c>
      <c r="C34" s="328"/>
      <c r="D34" s="327"/>
      <c r="E34" s="183"/>
      <c r="F34" s="182">
        <f>F35+F36+F37+F38+F39+F40+F41+F42+F43</f>
        <v>462</v>
      </c>
      <c r="G34" s="182">
        <f t="shared" ref="G34:O34" si="14">G35+G36+G37+G38+G39+G40+G41+G42+G43</f>
        <v>0</v>
      </c>
      <c r="H34" s="182">
        <f t="shared" si="14"/>
        <v>20</v>
      </c>
      <c r="I34" s="182">
        <f t="shared" si="14"/>
        <v>0</v>
      </c>
      <c r="J34" s="182">
        <f t="shared" si="14"/>
        <v>418</v>
      </c>
      <c r="K34" s="182">
        <f t="shared" si="14"/>
        <v>236</v>
      </c>
      <c r="L34" s="182">
        <f t="shared" si="14"/>
        <v>182</v>
      </c>
      <c r="M34" s="182">
        <f t="shared" si="14"/>
        <v>0</v>
      </c>
      <c r="N34" s="182">
        <f t="shared" si="14"/>
        <v>8</v>
      </c>
      <c r="O34" s="182">
        <f t="shared" si="14"/>
        <v>16</v>
      </c>
      <c r="P34" s="183" t="e">
        <f>P35+P36+P37+P38+P39+P41+P42+P43+#REF!</f>
        <v>#REF!</v>
      </c>
      <c r="Q34" s="182">
        <f>Q35+Q36+Q37+Q38+Q39+Q40+Q41+Q42+Q43</f>
        <v>4</v>
      </c>
      <c r="R34" s="182">
        <f t="shared" ref="R34:T34" si="15">R35+R36+R37+R38+R39+R40+R41+R42+R43</f>
        <v>106</v>
      </c>
      <c r="S34" s="182">
        <f t="shared" si="15"/>
        <v>8</v>
      </c>
      <c r="T34" s="182">
        <f t="shared" si="15"/>
        <v>174</v>
      </c>
      <c r="U34" s="183">
        <f>U35+U36+U37+U38+U39+U40+U41+U42+U43</f>
        <v>0</v>
      </c>
      <c r="V34" s="183">
        <f t="shared" ref="V34:X34" si="16">V35+V36+V37+V38+V39+V40+V41+V42+V43</f>
        <v>0</v>
      </c>
      <c r="W34" s="183">
        <f t="shared" si="16"/>
        <v>2</v>
      </c>
      <c r="X34" s="183">
        <f t="shared" si="16"/>
        <v>36</v>
      </c>
      <c r="Y34" s="183">
        <f>Y35+Y36+Y37+Y38+Y39+Y40+Y41+Y42+Y43</f>
        <v>4</v>
      </c>
      <c r="Z34" s="183">
        <f t="shared" ref="Z34:AB34" si="17">Z35+Z36+Z37+Z38+Z39+Z40+Z41+Z42+Z43</f>
        <v>70</v>
      </c>
      <c r="AA34" s="183">
        <f t="shared" si="17"/>
        <v>2</v>
      </c>
      <c r="AB34" s="183">
        <f t="shared" si="17"/>
        <v>56</v>
      </c>
      <c r="AC34" s="168">
        <f>SUM(AC35:AC43)</f>
        <v>0</v>
      </c>
      <c r="AD34" s="168"/>
      <c r="AE34" s="127">
        <f t="shared" si="1"/>
        <v>442</v>
      </c>
    </row>
    <row r="35" spans="1:31" ht="13.5" customHeight="1">
      <c r="A35" s="22" t="s">
        <v>6</v>
      </c>
      <c r="B35" s="6" t="s">
        <v>169</v>
      </c>
      <c r="C35" s="63"/>
      <c r="D35" s="166" t="s">
        <v>227</v>
      </c>
      <c r="E35" s="63"/>
      <c r="F35" s="87">
        <f>H35+J35</f>
        <v>72</v>
      </c>
      <c r="G35" s="64"/>
      <c r="H35" s="64">
        <v>2</v>
      </c>
      <c r="I35" s="64"/>
      <c r="J35" s="131">
        <f>K35+L35+M35</f>
        <v>70</v>
      </c>
      <c r="K35" s="87">
        <v>40</v>
      </c>
      <c r="L35" s="108">
        <v>30</v>
      </c>
      <c r="M35" s="108"/>
      <c r="N35" s="108"/>
      <c r="O35" s="146"/>
      <c r="P35" s="147"/>
      <c r="Q35" s="147"/>
      <c r="R35" s="87">
        <v>34</v>
      </c>
      <c r="S35" s="108">
        <v>2</v>
      </c>
      <c r="T35" s="146">
        <v>36</v>
      </c>
      <c r="U35" s="145"/>
      <c r="V35" s="144"/>
      <c r="W35" s="144"/>
      <c r="X35" s="143"/>
      <c r="Y35" s="105"/>
      <c r="Z35" s="61"/>
      <c r="AA35" s="61"/>
      <c r="AB35" s="87"/>
      <c r="AC35" s="61"/>
      <c r="AD35" s="61"/>
      <c r="AE35" s="127">
        <f t="shared" si="1"/>
        <v>70</v>
      </c>
    </row>
    <row r="36" spans="1:31" ht="17.25" customHeight="1">
      <c r="A36" s="22" t="s">
        <v>7</v>
      </c>
      <c r="B36" s="6" t="s">
        <v>142</v>
      </c>
      <c r="C36" s="63"/>
      <c r="D36" s="325" t="s">
        <v>225</v>
      </c>
      <c r="E36" s="63"/>
      <c r="F36" s="87">
        <f>H36+J36+N36+O36</f>
        <v>56</v>
      </c>
      <c r="G36" s="64"/>
      <c r="H36" s="64">
        <v>2</v>
      </c>
      <c r="I36" s="64"/>
      <c r="J36" s="131">
        <f>K36+L36+M36</f>
        <v>42</v>
      </c>
      <c r="K36" s="87">
        <v>26</v>
      </c>
      <c r="L36" s="108">
        <v>16</v>
      </c>
      <c r="M36" s="108"/>
      <c r="N36" s="108">
        <v>4</v>
      </c>
      <c r="O36" s="149">
        <v>8</v>
      </c>
      <c r="P36" s="147"/>
      <c r="Q36" s="147"/>
      <c r="R36" s="87"/>
      <c r="S36" s="108">
        <v>2</v>
      </c>
      <c r="T36" s="146">
        <v>54</v>
      </c>
      <c r="U36" s="145"/>
      <c r="V36" s="144"/>
      <c r="W36" s="144"/>
      <c r="X36" s="143"/>
      <c r="Y36" s="105"/>
      <c r="Z36" s="61"/>
      <c r="AA36" s="61"/>
      <c r="AB36" s="87"/>
      <c r="AC36" s="61"/>
      <c r="AD36" s="61"/>
      <c r="AE36" s="127">
        <f t="shared" si="1"/>
        <v>54</v>
      </c>
    </row>
    <row r="37" spans="1:31" ht="13.5" customHeight="1">
      <c r="A37" s="22" t="s">
        <v>8</v>
      </c>
      <c r="B37" s="6" t="s">
        <v>5</v>
      </c>
      <c r="C37" s="63"/>
      <c r="D37" s="326" t="s">
        <v>144</v>
      </c>
      <c r="E37" s="63"/>
      <c r="F37" s="87">
        <f>H37+J37</f>
        <v>38</v>
      </c>
      <c r="G37" s="64"/>
      <c r="H37" s="64">
        <v>2</v>
      </c>
      <c r="I37" s="64"/>
      <c r="J37" s="131">
        <f>K37+L37+M37</f>
        <v>36</v>
      </c>
      <c r="K37" s="87">
        <v>28</v>
      </c>
      <c r="L37" s="108">
        <v>8</v>
      </c>
      <c r="M37" s="108"/>
      <c r="N37" s="108"/>
      <c r="O37" s="149"/>
      <c r="P37" s="147"/>
      <c r="Q37" s="147"/>
      <c r="R37" s="87"/>
      <c r="S37" s="108"/>
      <c r="T37" s="146"/>
      <c r="U37" s="145"/>
      <c r="V37" s="144"/>
      <c r="W37" s="144">
        <v>2</v>
      </c>
      <c r="X37" s="143">
        <v>36</v>
      </c>
      <c r="Y37" s="105"/>
      <c r="Z37" s="61"/>
      <c r="AA37" s="61"/>
      <c r="AB37" s="87"/>
      <c r="AC37" s="61"/>
      <c r="AD37" s="61"/>
      <c r="AE37" s="127">
        <f t="shared" si="1"/>
        <v>36</v>
      </c>
    </row>
    <row r="38" spans="1:31" ht="18.75" customHeight="1">
      <c r="A38" s="44" t="s">
        <v>9</v>
      </c>
      <c r="B38" s="6" t="s">
        <v>143</v>
      </c>
      <c r="C38" s="63"/>
      <c r="D38" s="166" t="s">
        <v>227</v>
      </c>
      <c r="E38" s="63"/>
      <c r="F38" s="87">
        <f>H38+J38</f>
        <v>44</v>
      </c>
      <c r="G38" s="64"/>
      <c r="H38" s="64">
        <v>2</v>
      </c>
      <c r="I38" s="64"/>
      <c r="J38" s="131">
        <f>K38+L38+M38</f>
        <v>42</v>
      </c>
      <c r="K38" s="87">
        <v>2</v>
      </c>
      <c r="L38" s="108">
        <v>40</v>
      </c>
      <c r="M38" s="108"/>
      <c r="N38" s="108"/>
      <c r="O38" s="149"/>
      <c r="P38" s="147"/>
      <c r="Q38" s="147"/>
      <c r="R38" s="87"/>
      <c r="S38" s="108"/>
      <c r="T38" s="146"/>
      <c r="U38" s="145"/>
      <c r="V38" s="144"/>
      <c r="W38" s="144"/>
      <c r="X38" s="143"/>
      <c r="Y38" s="105">
        <v>2</v>
      </c>
      <c r="Z38" s="61">
        <v>22</v>
      </c>
      <c r="AA38" s="61"/>
      <c r="AB38" s="87">
        <v>20</v>
      </c>
      <c r="AC38" s="61"/>
      <c r="AD38" s="61"/>
      <c r="AE38" s="127">
        <f t="shared" si="1"/>
        <v>42</v>
      </c>
    </row>
    <row r="39" spans="1:31" ht="13.5" customHeight="1">
      <c r="A39" s="42" t="s">
        <v>158</v>
      </c>
      <c r="B39" s="43" t="s">
        <v>159</v>
      </c>
      <c r="C39" s="63"/>
      <c r="D39" s="325" t="s">
        <v>228</v>
      </c>
      <c r="E39" s="63"/>
      <c r="F39" s="87">
        <f>H39+J39+N39+O39</f>
        <v>84</v>
      </c>
      <c r="G39" s="64"/>
      <c r="H39" s="64">
        <v>2</v>
      </c>
      <c r="I39" s="64"/>
      <c r="J39" s="131">
        <f t="shared" ref="J39:J43" si="18">K39+L39+M39</f>
        <v>70</v>
      </c>
      <c r="K39" s="87">
        <v>44</v>
      </c>
      <c r="L39" s="108">
        <v>26</v>
      </c>
      <c r="M39" s="108"/>
      <c r="N39" s="108">
        <v>4</v>
      </c>
      <c r="O39" s="149">
        <v>8</v>
      </c>
      <c r="P39" s="147"/>
      <c r="Q39" s="147"/>
      <c r="R39" s="87">
        <v>34</v>
      </c>
      <c r="S39" s="108">
        <v>2</v>
      </c>
      <c r="T39" s="146">
        <v>48</v>
      </c>
      <c r="U39" s="145"/>
      <c r="V39" s="144"/>
      <c r="W39" s="144"/>
      <c r="X39" s="143"/>
      <c r="Y39" s="105"/>
      <c r="Z39" s="61"/>
      <c r="AA39" s="61"/>
      <c r="AB39" s="87"/>
      <c r="AC39" s="61"/>
      <c r="AD39" s="61"/>
      <c r="AE39" s="127">
        <f t="shared" si="1"/>
        <v>82</v>
      </c>
    </row>
    <row r="40" spans="1:31" ht="13.5" customHeight="1">
      <c r="A40" s="42" t="s">
        <v>162</v>
      </c>
      <c r="B40" s="43" t="s">
        <v>160</v>
      </c>
      <c r="C40" s="63"/>
      <c r="D40" s="166" t="s">
        <v>230</v>
      </c>
      <c r="E40" s="63"/>
      <c r="F40" s="87">
        <f t="shared" ref="F40:F43" si="19">H40+J40</f>
        <v>38</v>
      </c>
      <c r="G40" s="64"/>
      <c r="H40" s="64">
        <v>2</v>
      </c>
      <c r="I40" s="64"/>
      <c r="J40" s="131">
        <f t="shared" si="18"/>
        <v>36</v>
      </c>
      <c r="K40" s="87">
        <v>26</v>
      </c>
      <c r="L40" s="108">
        <v>10</v>
      </c>
      <c r="M40" s="108"/>
      <c r="N40" s="108"/>
      <c r="O40" s="149"/>
      <c r="P40" s="147"/>
      <c r="Q40" s="147"/>
      <c r="R40" s="87"/>
      <c r="S40" s="108">
        <v>2</v>
      </c>
      <c r="T40" s="146">
        <v>36</v>
      </c>
      <c r="U40" s="145"/>
      <c r="V40" s="144"/>
      <c r="W40" s="144"/>
      <c r="X40" s="143"/>
      <c r="Y40" s="105"/>
      <c r="Z40" s="61"/>
      <c r="AA40" s="61"/>
      <c r="AB40" s="87"/>
      <c r="AC40" s="61"/>
      <c r="AD40" s="61"/>
      <c r="AE40" s="127">
        <f t="shared" si="1"/>
        <v>36</v>
      </c>
    </row>
    <row r="41" spans="1:31" ht="27" customHeight="1">
      <c r="A41" s="42" t="s">
        <v>163</v>
      </c>
      <c r="B41" s="45" t="s">
        <v>161</v>
      </c>
      <c r="C41" s="63"/>
      <c r="D41" s="166" t="s">
        <v>230</v>
      </c>
      <c r="E41" s="63"/>
      <c r="F41" s="87">
        <f t="shared" si="19"/>
        <v>38</v>
      </c>
      <c r="G41" s="64"/>
      <c r="H41" s="64">
        <v>2</v>
      </c>
      <c r="I41" s="64"/>
      <c r="J41" s="131">
        <f t="shared" si="18"/>
        <v>36</v>
      </c>
      <c r="K41" s="87"/>
      <c r="L41" s="108">
        <v>36</v>
      </c>
      <c r="M41" s="108"/>
      <c r="N41" s="108"/>
      <c r="O41" s="149"/>
      <c r="P41" s="147"/>
      <c r="Q41" s="147"/>
      <c r="R41" s="87"/>
      <c r="S41" s="108"/>
      <c r="T41" s="146"/>
      <c r="U41" s="145"/>
      <c r="V41" s="144"/>
      <c r="W41" s="144"/>
      <c r="X41" s="143"/>
      <c r="Y41" s="105">
        <v>2</v>
      </c>
      <c r="Z41" s="61">
        <v>36</v>
      </c>
      <c r="AA41" s="61"/>
      <c r="AB41" s="87"/>
      <c r="AC41" s="61"/>
      <c r="AD41" s="61"/>
      <c r="AE41" s="127">
        <f t="shared" si="1"/>
        <v>36</v>
      </c>
    </row>
    <row r="42" spans="1:31" ht="13.5" customHeight="1">
      <c r="A42" s="42" t="s">
        <v>165</v>
      </c>
      <c r="B42" s="45" t="s">
        <v>167</v>
      </c>
      <c r="C42" s="63"/>
      <c r="D42" s="166" t="s">
        <v>297</v>
      </c>
      <c r="E42" s="63"/>
      <c r="F42" s="87">
        <f t="shared" si="19"/>
        <v>54</v>
      </c>
      <c r="G42" s="64"/>
      <c r="H42" s="64">
        <v>4</v>
      </c>
      <c r="I42" s="64"/>
      <c r="J42" s="131">
        <f t="shared" si="18"/>
        <v>50</v>
      </c>
      <c r="K42" s="87">
        <v>50</v>
      </c>
      <c r="L42" s="108"/>
      <c r="M42" s="108"/>
      <c r="N42" s="108"/>
      <c r="O42" s="146"/>
      <c r="P42" s="147"/>
      <c r="Q42" s="147">
        <v>4</v>
      </c>
      <c r="R42" s="87">
        <v>38</v>
      </c>
      <c r="S42" s="108"/>
      <c r="T42" s="146"/>
      <c r="U42" s="145"/>
      <c r="V42" s="144"/>
      <c r="W42" s="144"/>
      <c r="X42" s="143"/>
      <c r="Y42" s="105"/>
      <c r="Z42" s="64">
        <v>12</v>
      </c>
      <c r="AA42" s="61"/>
      <c r="AB42" s="146"/>
      <c r="AC42" s="62"/>
      <c r="AD42" s="61"/>
      <c r="AE42" s="127">
        <f t="shared" si="1"/>
        <v>50</v>
      </c>
    </row>
    <row r="43" spans="1:31" ht="16.5" customHeight="1" thickBot="1">
      <c r="A43" s="51" t="s">
        <v>166</v>
      </c>
      <c r="B43" s="52" t="s">
        <v>168</v>
      </c>
      <c r="C43" s="63"/>
      <c r="D43" s="181" t="s">
        <v>144</v>
      </c>
      <c r="E43" s="62"/>
      <c r="F43" s="87">
        <f t="shared" si="19"/>
        <v>38</v>
      </c>
      <c r="G43" s="64"/>
      <c r="H43" s="64">
        <v>2</v>
      </c>
      <c r="I43" s="64"/>
      <c r="J43" s="131">
        <f t="shared" si="18"/>
        <v>36</v>
      </c>
      <c r="K43" s="87">
        <v>20</v>
      </c>
      <c r="L43" s="108">
        <v>16</v>
      </c>
      <c r="M43" s="108"/>
      <c r="N43" s="108"/>
      <c r="O43" s="146"/>
      <c r="P43" s="147"/>
      <c r="Q43" s="139"/>
      <c r="R43" s="87"/>
      <c r="S43" s="108"/>
      <c r="T43" s="146"/>
      <c r="U43" s="145"/>
      <c r="V43" s="144"/>
      <c r="W43" s="144"/>
      <c r="X43" s="143"/>
      <c r="Y43" s="105"/>
      <c r="Z43" s="61"/>
      <c r="AA43" s="61">
        <v>2</v>
      </c>
      <c r="AB43" s="146">
        <v>36</v>
      </c>
      <c r="AC43" s="62"/>
      <c r="AD43" s="61"/>
      <c r="AE43" s="127">
        <f t="shared" ref="AE43:AE61" si="20">R43+T43+V43+X43+Z43+AB43</f>
        <v>36</v>
      </c>
    </row>
    <row r="44" spans="1:31" ht="16.5" customHeight="1" thickBot="1">
      <c r="A44" s="182" t="s">
        <v>233</v>
      </c>
      <c r="B44" s="329" t="s">
        <v>18</v>
      </c>
      <c r="C44" s="178"/>
      <c r="D44" s="177"/>
      <c r="E44" s="156"/>
      <c r="F44" s="157">
        <f t="shared" ref="F44:AB44" si="21">F45+F50+F55</f>
        <v>1770</v>
      </c>
      <c r="G44" s="157">
        <f t="shared" si="21"/>
        <v>0</v>
      </c>
      <c r="H44" s="157">
        <f t="shared" si="21"/>
        <v>16</v>
      </c>
      <c r="I44" s="157">
        <f t="shared" si="21"/>
        <v>0</v>
      </c>
      <c r="J44" s="157">
        <f t="shared" si="21"/>
        <v>1670</v>
      </c>
      <c r="K44" s="157">
        <f t="shared" si="21"/>
        <v>250</v>
      </c>
      <c r="L44" s="157">
        <f t="shared" si="21"/>
        <v>120</v>
      </c>
      <c r="M44" s="157">
        <f t="shared" si="21"/>
        <v>324</v>
      </c>
      <c r="N44" s="157">
        <f t="shared" si="21"/>
        <v>24</v>
      </c>
      <c r="O44" s="157">
        <f t="shared" si="21"/>
        <v>24</v>
      </c>
      <c r="P44" s="155">
        <f t="shared" si="21"/>
        <v>0</v>
      </c>
      <c r="Q44" s="286">
        <f t="shared" si="21"/>
        <v>0</v>
      </c>
      <c r="R44" s="157">
        <f t="shared" si="21"/>
        <v>38</v>
      </c>
      <c r="S44" s="157">
        <f t="shared" si="21"/>
        <v>4</v>
      </c>
      <c r="T44" s="303">
        <f t="shared" si="21"/>
        <v>216</v>
      </c>
      <c r="U44" s="178">
        <f t="shared" si="21"/>
        <v>2</v>
      </c>
      <c r="V44" s="157">
        <f t="shared" si="21"/>
        <v>178</v>
      </c>
      <c r="W44" s="157">
        <f t="shared" si="21"/>
        <v>6</v>
      </c>
      <c r="X44" s="303">
        <f t="shared" si="21"/>
        <v>222</v>
      </c>
      <c r="Y44" s="178">
        <f t="shared" si="21"/>
        <v>0</v>
      </c>
      <c r="Z44" s="157">
        <f t="shared" si="21"/>
        <v>398</v>
      </c>
      <c r="AA44" s="157">
        <f t="shared" si="21"/>
        <v>4</v>
      </c>
      <c r="AB44" s="157">
        <f t="shared" si="21"/>
        <v>702</v>
      </c>
      <c r="AC44" s="178">
        <f>SUM(AC45+AC50+AC55)</f>
        <v>0</v>
      </c>
      <c r="AD44" s="155"/>
      <c r="AE44" s="127">
        <f t="shared" si="20"/>
        <v>1754</v>
      </c>
    </row>
    <row r="45" spans="1:31" ht="68.25" customHeight="1" thickBot="1">
      <c r="A45" s="157" t="s">
        <v>10</v>
      </c>
      <c r="B45" s="46" t="s">
        <v>200</v>
      </c>
      <c r="C45" s="112"/>
      <c r="D45" s="303" t="s">
        <v>42</v>
      </c>
      <c r="E45" s="156"/>
      <c r="F45" s="286">
        <f t="shared" ref="F45:AB45" si="22">F46+F47+F48+F49</f>
        <v>370</v>
      </c>
      <c r="G45" s="157">
        <f t="shared" si="22"/>
        <v>0</v>
      </c>
      <c r="H45" s="157">
        <f t="shared" si="22"/>
        <v>6</v>
      </c>
      <c r="I45" s="157">
        <f t="shared" si="22"/>
        <v>0</v>
      </c>
      <c r="J45" s="157">
        <f t="shared" si="22"/>
        <v>336</v>
      </c>
      <c r="K45" s="157">
        <f t="shared" si="22"/>
        <v>56</v>
      </c>
      <c r="L45" s="157">
        <f t="shared" si="22"/>
        <v>28</v>
      </c>
      <c r="M45" s="157">
        <f t="shared" si="22"/>
        <v>0</v>
      </c>
      <c r="N45" s="157">
        <f t="shared" si="22"/>
        <v>8</v>
      </c>
      <c r="O45" s="157">
        <f t="shared" si="22"/>
        <v>8</v>
      </c>
      <c r="P45" s="155">
        <f t="shared" si="22"/>
        <v>0</v>
      </c>
      <c r="Q45" s="286">
        <f t="shared" si="22"/>
        <v>0</v>
      </c>
      <c r="R45" s="157">
        <f t="shared" si="22"/>
        <v>0</v>
      </c>
      <c r="S45" s="157">
        <f t="shared" si="22"/>
        <v>0</v>
      </c>
      <c r="T45" s="303">
        <f t="shared" si="22"/>
        <v>0</v>
      </c>
      <c r="U45" s="178">
        <f t="shared" si="22"/>
        <v>0</v>
      </c>
      <c r="V45" s="157">
        <f t="shared" si="22"/>
        <v>24</v>
      </c>
      <c r="W45" s="157">
        <f t="shared" si="22"/>
        <v>6</v>
      </c>
      <c r="X45" s="303">
        <f t="shared" si="22"/>
        <v>76</v>
      </c>
      <c r="Y45" s="178">
        <f t="shared" si="22"/>
        <v>0</v>
      </c>
      <c r="Z45" s="157">
        <f t="shared" si="22"/>
        <v>108</v>
      </c>
      <c r="AA45" s="157">
        <f t="shared" si="22"/>
        <v>0</v>
      </c>
      <c r="AB45" s="157">
        <f t="shared" si="22"/>
        <v>156</v>
      </c>
      <c r="AC45" s="156"/>
      <c r="AD45" s="115"/>
      <c r="AE45" s="127">
        <f t="shared" si="20"/>
        <v>364</v>
      </c>
    </row>
    <row r="46" spans="1:31" ht="36" customHeight="1" thickBot="1">
      <c r="A46" s="87" t="s">
        <v>11</v>
      </c>
      <c r="B46" s="50" t="s">
        <v>200</v>
      </c>
      <c r="C46" s="63"/>
      <c r="D46" s="150" t="s">
        <v>228</v>
      </c>
      <c r="E46" s="62"/>
      <c r="F46" s="176">
        <f>H46+J46+N46+O46</f>
        <v>106</v>
      </c>
      <c r="G46" s="114"/>
      <c r="H46" s="97">
        <v>6</v>
      </c>
      <c r="I46" s="114"/>
      <c r="J46" s="154">
        <v>84</v>
      </c>
      <c r="K46" s="87">
        <v>56</v>
      </c>
      <c r="L46" s="108">
        <v>28</v>
      </c>
      <c r="M46" s="108"/>
      <c r="N46" s="108">
        <v>8</v>
      </c>
      <c r="O46" s="146">
        <v>8</v>
      </c>
      <c r="P46" s="147"/>
      <c r="Q46" s="139"/>
      <c r="R46" s="87"/>
      <c r="S46" s="108"/>
      <c r="T46" s="146"/>
      <c r="U46" s="145"/>
      <c r="V46" s="144">
        <v>24</v>
      </c>
      <c r="W46" s="144">
        <v>6</v>
      </c>
      <c r="X46" s="143">
        <v>76</v>
      </c>
      <c r="Y46" s="105"/>
      <c r="Z46" s="61"/>
      <c r="AA46" s="61"/>
      <c r="AB46" s="146"/>
      <c r="AC46" s="62"/>
      <c r="AD46" s="61"/>
      <c r="AE46" s="127">
        <f t="shared" si="20"/>
        <v>100</v>
      </c>
    </row>
    <row r="47" spans="1:31" ht="13.5" customHeight="1">
      <c r="A47" s="87" t="s">
        <v>36</v>
      </c>
      <c r="B47" s="302" t="s">
        <v>12</v>
      </c>
      <c r="C47" s="62"/>
      <c r="D47" s="324"/>
      <c r="E47" s="62"/>
      <c r="F47" s="139"/>
      <c r="G47" s="105"/>
      <c r="H47" s="174"/>
      <c r="I47" s="87"/>
      <c r="J47" s="173"/>
      <c r="K47" s="87"/>
      <c r="L47" s="108"/>
      <c r="M47" s="108"/>
      <c r="N47" s="108"/>
      <c r="O47" s="146"/>
      <c r="P47" s="147"/>
      <c r="Q47" s="147"/>
      <c r="R47" s="87"/>
      <c r="S47" s="108"/>
      <c r="T47" s="146"/>
      <c r="U47" s="145"/>
      <c r="V47" s="144"/>
      <c r="W47" s="144"/>
      <c r="X47" s="144"/>
      <c r="Y47" s="104"/>
      <c r="Z47" s="108"/>
      <c r="AA47" s="108"/>
      <c r="AB47" s="172"/>
      <c r="AC47" s="147"/>
      <c r="AD47" s="108"/>
      <c r="AE47" s="127">
        <f t="shared" si="20"/>
        <v>0</v>
      </c>
    </row>
    <row r="48" spans="1:31" ht="13.5" customHeight="1">
      <c r="A48" s="87" t="s">
        <v>37</v>
      </c>
      <c r="B48" s="151" t="s">
        <v>34</v>
      </c>
      <c r="C48" s="61"/>
      <c r="D48" s="314" t="s">
        <v>227</v>
      </c>
      <c r="E48" s="61"/>
      <c r="F48" s="139">
        <v>252</v>
      </c>
      <c r="G48" s="87"/>
      <c r="H48" s="142"/>
      <c r="I48" s="87"/>
      <c r="J48" s="131">
        <v>252</v>
      </c>
      <c r="K48" s="87"/>
      <c r="L48" s="87"/>
      <c r="M48" s="87"/>
      <c r="N48" s="87"/>
      <c r="O48" s="146"/>
      <c r="P48" s="105"/>
      <c r="Q48" s="87"/>
      <c r="R48" s="87"/>
      <c r="S48" s="87"/>
      <c r="T48" s="108"/>
      <c r="U48" s="171"/>
      <c r="V48" s="144"/>
      <c r="W48" s="144"/>
      <c r="X48" s="143"/>
      <c r="Y48" s="104"/>
      <c r="Z48" s="87">
        <v>108</v>
      </c>
      <c r="AA48" s="87"/>
      <c r="AB48" s="142">
        <v>144</v>
      </c>
      <c r="AC48" s="88"/>
      <c r="AD48" s="162"/>
      <c r="AE48" s="127">
        <f t="shared" si="20"/>
        <v>252</v>
      </c>
    </row>
    <row r="49" spans="1:32" ht="13.5" customHeight="1" thickBot="1">
      <c r="A49" s="123" t="s">
        <v>42</v>
      </c>
      <c r="B49" s="323" t="s">
        <v>226</v>
      </c>
      <c r="C49" s="321"/>
      <c r="D49" s="322"/>
      <c r="E49" s="321"/>
      <c r="F49" s="298">
        <v>12</v>
      </c>
      <c r="G49" s="102"/>
      <c r="H49" s="308"/>
      <c r="I49" s="102"/>
      <c r="J49" s="320"/>
      <c r="K49" s="102"/>
      <c r="L49" s="102"/>
      <c r="M49" s="102"/>
      <c r="N49" s="102"/>
      <c r="O49" s="319"/>
      <c r="P49" s="290"/>
      <c r="Q49" s="102"/>
      <c r="R49" s="102"/>
      <c r="S49" s="102"/>
      <c r="T49" s="163"/>
      <c r="U49" s="161"/>
      <c r="V49" s="317"/>
      <c r="W49" s="318"/>
      <c r="X49" s="317"/>
      <c r="Y49" s="316"/>
      <c r="Z49" s="102"/>
      <c r="AA49" s="102"/>
      <c r="AB49" s="308">
        <v>12</v>
      </c>
      <c r="AC49" s="88"/>
      <c r="AD49" s="162"/>
      <c r="AE49" s="170">
        <f t="shared" si="20"/>
        <v>12</v>
      </c>
    </row>
    <row r="50" spans="1:32" ht="36.75" customHeight="1" thickBot="1">
      <c r="A50" s="157" t="s">
        <v>13</v>
      </c>
      <c r="B50" s="56" t="s">
        <v>201</v>
      </c>
      <c r="C50" s="315"/>
      <c r="D50" s="307" t="s">
        <v>42</v>
      </c>
      <c r="E50" s="169"/>
      <c r="F50" s="168">
        <f t="shared" ref="F50:AB50" si="23">F51+F52+F53+F54</f>
        <v>786</v>
      </c>
      <c r="G50" s="168">
        <f t="shared" si="23"/>
        <v>0</v>
      </c>
      <c r="H50" s="168">
        <f t="shared" si="23"/>
        <v>6</v>
      </c>
      <c r="I50" s="168">
        <f t="shared" si="23"/>
        <v>0</v>
      </c>
      <c r="J50" s="168">
        <f t="shared" si="23"/>
        <v>752</v>
      </c>
      <c r="K50" s="168">
        <f t="shared" si="23"/>
        <v>90</v>
      </c>
      <c r="L50" s="168">
        <f t="shared" si="23"/>
        <v>46</v>
      </c>
      <c r="M50" s="168">
        <f t="shared" si="23"/>
        <v>252</v>
      </c>
      <c r="N50" s="168">
        <f t="shared" si="23"/>
        <v>8</v>
      </c>
      <c r="O50" s="168">
        <f t="shared" si="23"/>
        <v>8</v>
      </c>
      <c r="P50" s="168">
        <f t="shared" si="23"/>
        <v>0</v>
      </c>
      <c r="Q50" s="286">
        <f t="shared" si="23"/>
        <v>0</v>
      </c>
      <c r="R50" s="168">
        <f t="shared" si="23"/>
        <v>38</v>
      </c>
      <c r="S50" s="168">
        <f t="shared" si="23"/>
        <v>4</v>
      </c>
      <c r="T50" s="168">
        <f t="shared" si="23"/>
        <v>216</v>
      </c>
      <c r="U50" s="286">
        <f t="shared" si="23"/>
        <v>2</v>
      </c>
      <c r="V50" s="168">
        <f t="shared" si="23"/>
        <v>154</v>
      </c>
      <c r="W50" s="168">
        <f t="shared" si="23"/>
        <v>0</v>
      </c>
      <c r="X50" s="168">
        <f t="shared" si="23"/>
        <v>0</v>
      </c>
      <c r="Y50" s="286">
        <f t="shared" si="23"/>
        <v>0</v>
      </c>
      <c r="Z50" s="168">
        <f t="shared" si="23"/>
        <v>252</v>
      </c>
      <c r="AA50" s="168">
        <f t="shared" si="23"/>
        <v>0</v>
      </c>
      <c r="AB50" s="168">
        <f t="shared" si="23"/>
        <v>120</v>
      </c>
      <c r="AC50" s="155">
        <f>SUM(AC51:AC53)</f>
        <v>0</v>
      </c>
      <c r="AD50" s="115"/>
      <c r="AE50" s="127">
        <f t="shared" si="20"/>
        <v>780</v>
      </c>
    </row>
    <row r="51" spans="1:32" ht="34.5" customHeight="1">
      <c r="A51" s="87" t="s">
        <v>14</v>
      </c>
      <c r="B51" s="25" t="s">
        <v>202</v>
      </c>
      <c r="C51" s="61"/>
      <c r="D51" s="150" t="s">
        <v>298</v>
      </c>
      <c r="E51" s="62"/>
      <c r="F51" s="139">
        <f>H51+J51+N51+O51</f>
        <v>162</v>
      </c>
      <c r="G51" s="64"/>
      <c r="H51" s="64">
        <v>6</v>
      </c>
      <c r="I51" s="64"/>
      <c r="J51" s="131">
        <v>140</v>
      </c>
      <c r="K51" s="87">
        <v>90</v>
      </c>
      <c r="L51" s="108">
        <v>46</v>
      </c>
      <c r="M51" s="108"/>
      <c r="N51" s="108">
        <v>8</v>
      </c>
      <c r="O51" s="146">
        <v>8</v>
      </c>
      <c r="P51" s="147"/>
      <c r="Q51" s="167"/>
      <c r="R51" s="87">
        <v>38</v>
      </c>
      <c r="S51" s="108">
        <v>4</v>
      </c>
      <c r="T51" s="146">
        <v>72</v>
      </c>
      <c r="U51" s="145">
        <v>2</v>
      </c>
      <c r="V51" s="144">
        <v>46</v>
      </c>
      <c r="W51" s="144"/>
      <c r="X51" s="143"/>
      <c r="Y51" s="105"/>
      <c r="Z51" s="61"/>
      <c r="AA51" s="61"/>
      <c r="AB51" s="87"/>
      <c r="AC51" s="61"/>
      <c r="AD51" s="61"/>
      <c r="AE51" s="127">
        <f t="shared" si="20"/>
        <v>156</v>
      </c>
    </row>
    <row r="52" spans="1:32" ht="13.5" customHeight="1">
      <c r="A52" s="87" t="s">
        <v>296</v>
      </c>
      <c r="B52" s="151" t="s">
        <v>12</v>
      </c>
      <c r="C52" s="61"/>
      <c r="D52" s="314" t="s">
        <v>227</v>
      </c>
      <c r="E52" s="62"/>
      <c r="F52" s="139">
        <v>252</v>
      </c>
      <c r="G52" s="105"/>
      <c r="H52" s="142"/>
      <c r="I52" s="87"/>
      <c r="J52" s="131">
        <v>252</v>
      </c>
      <c r="K52" s="87"/>
      <c r="L52" s="108"/>
      <c r="M52" s="108">
        <v>252</v>
      </c>
      <c r="N52" s="108"/>
      <c r="O52" s="149"/>
      <c r="P52" s="147"/>
      <c r="Q52" s="148"/>
      <c r="R52" s="87"/>
      <c r="S52" s="108"/>
      <c r="T52" s="146">
        <v>144</v>
      </c>
      <c r="U52" s="145"/>
      <c r="V52" s="144">
        <v>108</v>
      </c>
      <c r="W52" s="144"/>
      <c r="X52" s="143"/>
      <c r="Y52" s="104"/>
      <c r="Z52" s="108"/>
      <c r="AA52" s="108"/>
      <c r="AB52" s="142"/>
      <c r="AC52" s="108"/>
      <c r="AD52" s="108"/>
      <c r="AE52" s="127">
        <f t="shared" si="20"/>
        <v>252</v>
      </c>
    </row>
    <row r="53" spans="1:32" ht="13.5" customHeight="1">
      <c r="A53" s="87" t="s">
        <v>35</v>
      </c>
      <c r="B53" s="151" t="s">
        <v>34</v>
      </c>
      <c r="C53" s="61"/>
      <c r="D53" s="314" t="s">
        <v>227</v>
      </c>
      <c r="E53" s="62"/>
      <c r="F53" s="139">
        <v>360</v>
      </c>
      <c r="G53" s="105"/>
      <c r="H53" s="142"/>
      <c r="I53" s="87"/>
      <c r="J53" s="131">
        <v>360</v>
      </c>
      <c r="K53" s="87"/>
      <c r="L53" s="108"/>
      <c r="M53" s="108"/>
      <c r="N53" s="108"/>
      <c r="O53" s="149"/>
      <c r="P53" s="147"/>
      <c r="Q53" s="148"/>
      <c r="R53" s="87"/>
      <c r="S53" s="147"/>
      <c r="T53" s="146"/>
      <c r="U53" s="145"/>
      <c r="V53" s="144"/>
      <c r="W53" s="144"/>
      <c r="X53" s="143"/>
      <c r="Y53" s="104"/>
      <c r="Z53" s="61">
        <v>252</v>
      </c>
      <c r="AA53" s="61"/>
      <c r="AB53" s="142">
        <v>108</v>
      </c>
      <c r="AC53" s="61"/>
      <c r="AD53" s="61"/>
      <c r="AE53" s="127">
        <f t="shared" si="20"/>
        <v>360</v>
      </c>
    </row>
    <row r="54" spans="1:32" ht="13.5" customHeight="1" thickBot="1">
      <c r="A54" s="123" t="s">
        <v>42</v>
      </c>
      <c r="B54" s="165" t="s">
        <v>226</v>
      </c>
      <c r="C54" s="158"/>
      <c r="D54" s="313"/>
      <c r="E54" s="312"/>
      <c r="F54" s="309">
        <v>12</v>
      </c>
      <c r="G54" s="310"/>
      <c r="H54" s="308"/>
      <c r="I54" s="310"/>
      <c r="J54" s="311"/>
      <c r="K54" s="163"/>
      <c r="L54" s="163"/>
      <c r="M54" s="102"/>
      <c r="N54" s="163"/>
      <c r="O54" s="163"/>
      <c r="P54" s="310"/>
      <c r="Q54" s="309"/>
      <c r="R54" s="163"/>
      <c r="S54" s="102"/>
      <c r="T54" s="162"/>
      <c r="U54" s="161"/>
      <c r="V54" s="160"/>
      <c r="W54" s="160"/>
      <c r="X54" s="231"/>
      <c r="Y54" s="159"/>
      <c r="Z54" s="158"/>
      <c r="AA54" s="158"/>
      <c r="AB54" s="308">
        <v>12</v>
      </c>
      <c r="AC54" s="158"/>
      <c r="AD54" s="158"/>
      <c r="AE54" s="127">
        <f t="shared" si="20"/>
        <v>12</v>
      </c>
    </row>
    <row r="55" spans="1:32" ht="72.75" customHeight="1" thickBot="1">
      <c r="A55" s="157" t="s">
        <v>204</v>
      </c>
      <c r="B55" s="49" t="s">
        <v>203</v>
      </c>
      <c r="C55" s="115"/>
      <c r="D55" s="307" t="s">
        <v>42</v>
      </c>
      <c r="E55" s="169"/>
      <c r="F55" s="304">
        <f t="shared" ref="F55:AB55" si="24">F56+F57+F58+F60</f>
        <v>614</v>
      </c>
      <c r="G55" s="304">
        <f t="shared" si="24"/>
        <v>0</v>
      </c>
      <c r="H55" s="182">
        <f t="shared" si="24"/>
        <v>4</v>
      </c>
      <c r="I55" s="169">
        <f t="shared" si="24"/>
        <v>0</v>
      </c>
      <c r="J55" s="306">
        <f t="shared" si="24"/>
        <v>582</v>
      </c>
      <c r="K55" s="169">
        <f t="shared" si="24"/>
        <v>104</v>
      </c>
      <c r="L55" s="168">
        <f t="shared" si="24"/>
        <v>46</v>
      </c>
      <c r="M55" s="168">
        <f t="shared" si="24"/>
        <v>72</v>
      </c>
      <c r="N55" s="168">
        <f t="shared" si="24"/>
        <v>8</v>
      </c>
      <c r="O55" s="305">
        <f t="shared" si="24"/>
        <v>8</v>
      </c>
      <c r="P55" s="304">
        <f t="shared" si="24"/>
        <v>0</v>
      </c>
      <c r="Q55" s="286">
        <f t="shared" si="24"/>
        <v>0</v>
      </c>
      <c r="R55" s="169">
        <f t="shared" si="24"/>
        <v>0</v>
      </c>
      <c r="S55" s="168">
        <f t="shared" si="24"/>
        <v>0</v>
      </c>
      <c r="T55" s="303">
        <f t="shared" si="24"/>
        <v>0</v>
      </c>
      <c r="U55" s="156">
        <f t="shared" si="24"/>
        <v>0</v>
      </c>
      <c r="V55" s="157">
        <f t="shared" si="24"/>
        <v>0</v>
      </c>
      <c r="W55" s="157">
        <f t="shared" si="24"/>
        <v>0</v>
      </c>
      <c r="X55" s="303">
        <f t="shared" si="24"/>
        <v>146</v>
      </c>
      <c r="Y55" s="156">
        <f t="shared" si="24"/>
        <v>0</v>
      </c>
      <c r="Z55" s="157">
        <f t="shared" si="24"/>
        <v>38</v>
      </c>
      <c r="AA55" s="156">
        <f t="shared" si="24"/>
        <v>4</v>
      </c>
      <c r="AB55" s="157">
        <f t="shared" si="24"/>
        <v>426</v>
      </c>
      <c r="AC55" s="155">
        <f>SUM(AC56:AC58)</f>
        <v>0</v>
      </c>
      <c r="AD55" s="115"/>
      <c r="AE55" s="127">
        <f t="shared" si="20"/>
        <v>610</v>
      </c>
    </row>
    <row r="56" spans="1:32" ht="33.75" customHeight="1">
      <c r="A56" s="87" t="s">
        <v>205</v>
      </c>
      <c r="B56" s="24" t="s">
        <v>203</v>
      </c>
      <c r="C56" s="63"/>
      <c r="D56" s="150" t="s">
        <v>298</v>
      </c>
      <c r="E56" s="62"/>
      <c r="F56" s="139">
        <f>H56+J56+N56+O56</f>
        <v>170</v>
      </c>
      <c r="G56" s="64"/>
      <c r="H56" s="64">
        <v>4</v>
      </c>
      <c r="I56" s="64"/>
      <c r="J56" s="154">
        <f>K56+L56+M56</f>
        <v>150</v>
      </c>
      <c r="K56" s="87">
        <v>104</v>
      </c>
      <c r="L56" s="108">
        <v>46</v>
      </c>
      <c r="M56" s="108"/>
      <c r="N56" s="108">
        <v>8</v>
      </c>
      <c r="O56" s="149">
        <v>8</v>
      </c>
      <c r="P56" s="147"/>
      <c r="Q56" s="139"/>
      <c r="R56" s="97"/>
      <c r="S56" s="147"/>
      <c r="T56" s="146"/>
      <c r="U56" s="145"/>
      <c r="V56" s="144"/>
      <c r="W56" s="144"/>
      <c r="X56" s="143">
        <v>74</v>
      </c>
      <c r="Y56" s="153"/>
      <c r="Z56" s="61">
        <v>38</v>
      </c>
      <c r="AA56" s="61">
        <v>4</v>
      </c>
      <c r="AB56" s="87">
        <v>54</v>
      </c>
      <c r="AC56" s="61"/>
      <c r="AD56" s="61"/>
      <c r="AE56" s="127">
        <f t="shared" si="20"/>
        <v>166</v>
      </c>
      <c r="AF56" s="126"/>
    </row>
    <row r="57" spans="1:32" ht="13.5" customHeight="1">
      <c r="A57" s="87" t="s">
        <v>206</v>
      </c>
      <c r="B57" s="302" t="s">
        <v>12</v>
      </c>
      <c r="C57" s="62"/>
      <c r="D57" s="314" t="s">
        <v>230</v>
      </c>
      <c r="E57" s="62"/>
      <c r="F57" s="188">
        <v>72</v>
      </c>
      <c r="G57" s="395"/>
      <c r="H57" s="396"/>
      <c r="I57" s="191"/>
      <c r="J57" s="397">
        <v>72</v>
      </c>
      <c r="K57" s="87"/>
      <c r="L57" s="108"/>
      <c r="M57" s="108">
        <v>72</v>
      </c>
      <c r="N57" s="108"/>
      <c r="O57" s="149"/>
      <c r="P57" s="147"/>
      <c r="Q57" s="148"/>
      <c r="R57" s="87"/>
      <c r="S57" s="147"/>
      <c r="T57" s="146"/>
      <c r="U57" s="145"/>
      <c r="V57" s="144"/>
      <c r="W57" s="144"/>
      <c r="X57" s="143">
        <v>72</v>
      </c>
      <c r="Y57" s="104"/>
      <c r="Z57" s="108"/>
      <c r="AA57" s="108"/>
      <c r="AB57" s="152"/>
      <c r="AC57" s="108"/>
      <c r="AD57" s="108"/>
      <c r="AE57" s="127">
        <f t="shared" si="20"/>
        <v>72</v>
      </c>
      <c r="AF57" s="126"/>
    </row>
    <row r="58" spans="1:32" ht="23.25" customHeight="1">
      <c r="A58" s="87" t="s">
        <v>207</v>
      </c>
      <c r="B58" s="302" t="s">
        <v>34</v>
      </c>
      <c r="C58" s="62"/>
      <c r="D58" s="314" t="s">
        <v>230</v>
      </c>
      <c r="E58" s="62"/>
      <c r="F58" s="139">
        <v>360</v>
      </c>
      <c r="G58" s="105"/>
      <c r="H58" s="142"/>
      <c r="I58" s="87"/>
      <c r="J58" s="131">
        <v>360</v>
      </c>
      <c r="K58" s="87"/>
      <c r="L58" s="108"/>
      <c r="M58" s="108"/>
      <c r="N58" s="301"/>
      <c r="O58" s="149"/>
      <c r="P58" s="147"/>
      <c r="Q58" s="148"/>
      <c r="R58" s="87"/>
      <c r="S58" s="147"/>
      <c r="T58" s="146"/>
      <c r="U58" s="145"/>
      <c r="V58" s="144"/>
      <c r="W58" s="144"/>
      <c r="X58" s="143"/>
      <c r="Y58" s="104"/>
      <c r="Z58" s="61"/>
      <c r="AA58" s="61"/>
      <c r="AB58" s="142">
        <v>360</v>
      </c>
      <c r="AC58" s="61"/>
      <c r="AD58" s="61"/>
      <c r="AE58" s="127">
        <f t="shared" si="20"/>
        <v>360</v>
      </c>
      <c r="AF58" s="126"/>
    </row>
    <row r="59" spans="1:32" ht="24" hidden="1" customHeight="1" thickBot="1">
      <c r="A59" s="129"/>
      <c r="B59" s="300" t="s">
        <v>224</v>
      </c>
      <c r="C59" s="129"/>
      <c r="D59" s="141"/>
      <c r="E59" s="129"/>
      <c r="F59" s="139">
        <f>H59+J59</f>
        <v>0</v>
      </c>
      <c r="G59" s="129"/>
      <c r="H59" s="129"/>
      <c r="I59" s="129"/>
      <c r="J59" s="138"/>
      <c r="K59" s="129"/>
      <c r="L59" s="129"/>
      <c r="M59" s="129"/>
      <c r="N59" s="129"/>
      <c r="O59" s="141"/>
      <c r="P59" s="129"/>
      <c r="Q59" s="137"/>
      <c r="R59" s="140"/>
      <c r="S59" s="136"/>
      <c r="T59" s="133"/>
      <c r="U59" s="135"/>
      <c r="V59" s="134"/>
      <c r="W59" s="134"/>
      <c r="X59" s="133"/>
      <c r="Y59" s="91"/>
      <c r="Z59" s="129"/>
      <c r="AA59" s="129"/>
      <c r="AB59" s="90"/>
      <c r="AC59" s="129"/>
      <c r="AD59" s="129"/>
      <c r="AE59" s="127">
        <f t="shared" si="20"/>
        <v>0</v>
      </c>
      <c r="AF59" s="126"/>
    </row>
    <row r="60" spans="1:32" ht="13.5" customHeight="1" thickBot="1">
      <c r="A60" s="289" t="s">
        <v>42</v>
      </c>
      <c r="B60" s="299" t="s">
        <v>223</v>
      </c>
      <c r="C60" s="289"/>
      <c r="D60" s="289"/>
      <c r="E60" s="289"/>
      <c r="F60" s="298">
        <v>12</v>
      </c>
      <c r="G60" s="289"/>
      <c r="H60" s="289"/>
      <c r="I60" s="289"/>
      <c r="J60" s="297"/>
      <c r="K60" s="296"/>
      <c r="L60" s="296"/>
      <c r="M60" s="296"/>
      <c r="N60" s="296"/>
      <c r="O60" s="296"/>
      <c r="P60" s="289"/>
      <c r="Q60" s="295"/>
      <c r="R60" s="292"/>
      <c r="S60" s="294"/>
      <c r="T60" s="291"/>
      <c r="U60" s="293"/>
      <c r="V60" s="292"/>
      <c r="W60" s="292"/>
      <c r="X60" s="291"/>
      <c r="Y60" s="290"/>
      <c r="Z60" s="289"/>
      <c r="AA60" s="288"/>
      <c r="AB60" s="102">
        <v>12</v>
      </c>
      <c r="AC60" s="129"/>
      <c r="AD60" s="129"/>
      <c r="AE60" s="127">
        <f t="shared" si="20"/>
        <v>12</v>
      </c>
      <c r="AF60" s="126"/>
    </row>
    <row r="61" spans="1:32" ht="24" customHeight="1" thickBot="1">
      <c r="A61" s="280" t="s">
        <v>46</v>
      </c>
      <c r="B61" s="287" t="s">
        <v>145</v>
      </c>
      <c r="C61" s="282"/>
      <c r="D61" s="280"/>
      <c r="E61" s="280"/>
      <c r="F61" s="286">
        <f>H61+J61</f>
        <v>72</v>
      </c>
      <c r="G61" s="280"/>
      <c r="H61" s="280"/>
      <c r="I61" s="280"/>
      <c r="J61" s="280">
        <v>72</v>
      </c>
      <c r="K61" s="280"/>
      <c r="L61" s="280"/>
      <c r="M61" s="280"/>
      <c r="N61" s="280"/>
      <c r="O61" s="280"/>
      <c r="P61" s="285"/>
      <c r="Q61" s="284"/>
      <c r="R61" s="280"/>
      <c r="S61" s="283"/>
      <c r="T61" s="281"/>
      <c r="U61" s="282"/>
      <c r="V61" s="280"/>
      <c r="W61" s="280"/>
      <c r="X61" s="281"/>
      <c r="Y61" s="178"/>
      <c r="Z61" s="280"/>
      <c r="AA61" s="280"/>
      <c r="AB61" s="157">
        <v>72</v>
      </c>
      <c r="AC61" s="130"/>
      <c r="AD61" s="129"/>
      <c r="AE61" s="127">
        <f t="shared" si="20"/>
        <v>72</v>
      </c>
      <c r="AF61" s="126"/>
    </row>
    <row r="62" spans="1:32" ht="13.5" customHeight="1" thickBot="1">
      <c r="A62" s="279"/>
      <c r="B62" s="278"/>
      <c r="C62" s="475"/>
      <c r="D62" s="475"/>
      <c r="E62" s="475"/>
      <c r="F62" s="476"/>
      <c r="G62" s="277"/>
      <c r="H62" s="276"/>
      <c r="I62" s="270"/>
      <c r="J62" s="270"/>
      <c r="K62" s="270"/>
      <c r="L62" s="275"/>
      <c r="M62" s="275"/>
      <c r="N62" s="270"/>
      <c r="O62" s="477"/>
      <c r="P62" s="478"/>
      <c r="Q62" s="274"/>
      <c r="R62" s="270"/>
      <c r="S62" s="270"/>
      <c r="T62" s="275"/>
      <c r="U62" s="274"/>
      <c r="V62" s="270"/>
      <c r="W62" s="270"/>
      <c r="X62" s="273"/>
      <c r="Y62" s="272"/>
      <c r="Z62" s="271"/>
      <c r="AA62" s="271"/>
      <c r="AB62" s="270"/>
      <c r="AC62" s="128"/>
      <c r="AD62" s="110"/>
      <c r="AE62" s="127">
        <f>SUM(R62:AD62)</f>
        <v>0</v>
      </c>
      <c r="AF62" s="126"/>
    </row>
    <row r="63" spans="1:32" ht="13.5" customHeight="1" thickTop="1" thickBot="1">
      <c r="A63" s="179"/>
      <c r="B63" s="269"/>
      <c r="C63" s="125"/>
      <c r="D63" s="268"/>
      <c r="E63" s="125"/>
      <c r="F63" s="124"/>
      <c r="G63" s="162"/>
      <c r="H63" s="267"/>
      <c r="I63" s="265"/>
      <c r="J63" s="265"/>
      <c r="K63" s="262"/>
      <c r="L63" s="88"/>
      <c r="M63" s="88"/>
      <c r="N63" s="88"/>
      <c r="O63" s="88"/>
      <c r="P63" s="88"/>
      <c r="Q63" s="264"/>
      <c r="R63" s="266"/>
      <c r="S63" s="266"/>
      <c r="T63" s="265"/>
      <c r="U63" s="264"/>
      <c r="V63" s="266"/>
      <c r="W63" s="266"/>
      <c r="X63" s="265"/>
      <c r="Y63" s="264"/>
      <c r="Z63" s="263"/>
      <c r="AA63" s="263"/>
      <c r="AB63" s="262"/>
      <c r="AC63" s="261"/>
      <c r="AD63" s="260"/>
      <c r="AE63" s="259"/>
      <c r="AF63" s="126"/>
    </row>
    <row r="64" spans="1:32" ht="13.5" customHeight="1" thickTop="1">
      <c r="A64" s="87"/>
      <c r="B64" s="109"/>
      <c r="C64" s="515"/>
      <c r="D64" s="515"/>
      <c r="E64" s="515"/>
      <c r="F64" s="516"/>
      <c r="G64" s="108"/>
      <c r="H64" s="520" t="s">
        <v>171</v>
      </c>
      <c r="I64" s="122"/>
      <c r="J64" s="562" t="s">
        <v>222</v>
      </c>
      <c r="K64" s="563"/>
      <c r="L64" s="563"/>
      <c r="M64" s="563"/>
      <c r="N64" s="563"/>
      <c r="O64" s="563"/>
      <c r="P64" s="564"/>
      <c r="Q64" s="258"/>
      <c r="R64" s="235"/>
      <c r="S64" s="235"/>
      <c r="T64" s="257">
        <v>2</v>
      </c>
      <c r="U64" s="120"/>
      <c r="V64" s="235">
        <v>1</v>
      </c>
      <c r="W64" s="235"/>
      <c r="X64" s="256">
        <v>4</v>
      </c>
      <c r="Y64" s="120"/>
      <c r="Z64" s="119"/>
      <c r="AA64" s="255"/>
      <c r="AB64" s="254">
        <v>1</v>
      </c>
      <c r="AC64" s="118"/>
      <c r="AD64" s="99"/>
      <c r="AE64" s="98"/>
    </row>
    <row r="65" spans="1:33" ht="13.5" customHeight="1" thickBot="1">
      <c r="A65" s="87"/>
      <c r="B65" s="109"/>
      <c r="C65" s="517"/>
      <c r="D65" s="518"/>
      <c r="E65" s="518"/>
      <c r="F65" s="519"/>
      <c r="G65" s="108"/>
      <c r="H65" s="521"/>
      <c r="I65" s="247"/>
      <c r="J65" s="523" t="s">
        <v>221</v>
      </c>
      <c r="K65" s="524"/>
      <c r="L65" s="524"/>
      <c r="M65" s="524"/>
      <c r="N65" s="524"/>
      <c r="O65" s="524"/>
      <c r="P65" s="525"/>
      <c r="Q65" s="107"/>
      <c r="R65" s="87">
        <v>2</v>
      </c>
      <c r="S65" s="87"/>
      <c r="T65" s="246">
        <v>2</v>
      </c>
      <c r="U65" s="105"/>
      <c r="V65" s="87">
        <v>1</v>
      </c>
      <c r="W65" s="87"/>
      <c r="X65" s="106">
        <v>9</v>
      </c>
      <c r="Y65" s="105"/>
      <c r="Z65" s="104">
        <v>4</v>
      </c>
      <c r="AA65" s="142"/>
      <c r="AB65" s="249">
        <v>6</v>
      </c>
      <c r="AC65" s="103"/>
      <c r="AD65" s="99"/>
      <c r="AE65" s="98"/>
    </row>
    <row r="66" spans="1:33" ht="13.5" customHeight="1" thickBot="1">
      <c r="A66" s="87"/>
      <c r="B66" s="109"/>
      <c r="C66" s="531"/>
      <c r="D66" s="532"/>
      <c r="E66" s="532"/>
      <c r="F66" s="533"/>
      <c r="G66" s="115"/>
      <c r="H66" s="521"/>
      <c r="I66" s="253"/>
      <c r="J66" s="523" t="s">
        <v>220</v>
      </c>
      <c r="K66" s="524"/>
      <c r="L66" s="524"/>
      <c r="M66" s="524"/>
      <c r="N66" s="524"/>
      <c r="O66" s="524"/>
      <c r="P66" s="525"/>
      <c r="Q66" s="252"/>
      <c r="R66" s="89"/>
      <c r="S66" s="89"/>
      <c r="T66" s="251"/>
      <c r="U66" s="96"/>
      <c r="V66" s="89"/>
      <c r="W66" s="89"/>
      <c r="X66" s="250"/>
      <c r="Y66" s="107"/>
      <c r="Z66" s="104">
        <v>1</v>
      </c>
      <c r="AA66" s="142"/>
      <c r="AB66" s="249"/>
      <c r="AC66" s="111"/>
      <c r="AD66" s="110"/>
      <c r="AE66" s="98"/>
    </row>
    <row r="67" spans="1:33" ht="13.5" customHeight="1">
      <c r="A67" s="89"/>
      <c r="B67" s="248"/>
      <c r="C67" s="534"/>
      <c r="D67" s="535"/>
      <c r="E67" s="535"/>
      <c r="F67" s="536"/>
      <c r="G67" s="108"/>
      <c r="H67" s="521"/>
      <c r="I67" s="247"/>
      <c r="J67" s="526" t="s">
        <v>219</v>
      </c>
      <c r="K67" s="527"/>
      <c r="L67" s="527"/>
      <c r="M67" s="527"/>
      <c r="N67" s="527"/>
      <c r="O67" s="527"/>
      <c r="P67" s="528"/>
      <c r="Q67" s="107"/>
      <c r="R67" s="87"/>
      <c r="S67" s="87"/>
      <c r="T67" s="246"/>
      <c r="U67" s="105"/>
      <c r="V67" s="87"/>
      <c r="W67" s="87"/>
      <c r="X67" s="106"/>
      <c r="Y67" s="96"/>
      <c r="Z67" s="245"/>
      <c r="AA67" s="174"/>
      <c r="AB67" s="244">
        <v>3</v>
      </c>
      <c r="AC67" s="103"/>
      <c r="AD67" s="99"/>
      <c r="AE67" s="98"/>
    </row>
    <row r="68" spans="1:33" ht="13.5" customHeight="1" thickBot="1">
      <c r="A68" s="90"/>
      <c r="B68" s="109"/>
      <c r="C68" s="537"/>
      <c r="D68" s="538"/>
      <c r="E68" s="538"/>
      <c r="F68" s="539"/>
      <c r="G68" s="117"/>
      <c r="H68" s="522"/>
      <c r="I68" s="243"/>
      <c r="J68" s="529"/>
      <c r="K68" s="530"/>
      <c r="L68" s="530"/>
      <c r="M68" s="530"/>
      <c r="N68" s="530"/>
      <c r="O68" s="524"/>
      <c r="P68" s="524"/>
      <c r="Q68" s="242"/>
      <c r="R68" s="90"/>
      <c r="S68" s="90"/>
      <c r="T68" s="241"/>
      <c r="U68" s="91"/>
      <c r="V68" s="90"/>
      <c r="W68" s="90"/>
      <c r="X68" s="240"/>
      <c r="Y68" s="91"/>
      <c r="Z68" s="101"/>
      <c r="AA68" s="239"/>
      <c r="AB68" s="238"/>
      <c r="AC68" s="100"/>
      <c r="AD68" s="99"/>
      <c r="AE68" s="98"/>
    </row>
    <row r="69" spans="1:33" ht="13.5" customHeight="1" thickTop="1" thickBot="1">
      <c r="A69" s="237">
        <v>2052</v>
      </c>
      <c r="B69" s="236" t="s">
        <v>290</v>
      </c>
      <c r="C69" s="553"/>
      <c r="D69" s="554"/>
      <c r="E69" s="97"/>
      <c r="F69" s="87"/>
      <c r="G69" s="87"/>
      <c r="H69" s="89"/>
      <c r="I69" s="89"/>
      <c r="J69" s="89"/>
      <c r="K69" s="89"/>
      <c r="L69" s="89"/>
      <c r="M69" s="89"/>
      <c r="N69" s="89"/>
      <c r="O69" s="235"/>
      <c r="P69" s="120"/>
      <c r="Q69" s="121"/>
      <c r="R69" s="121"/>
      <c r="S69" s="121"/>
      <c r="T69" s="121"/>
      <c r="U69" s="121"/>
      <c r="V69" s="121"/>
      <c r="W69" s="121"/>
      <c r="X69" s="121"/>
      <c r="Y69" s="94"/>
      <c r="Z69" s="234"/>
      <c r="AA69" s="93"/>
      <c r="AB69" s="513"/>
      <c r="AC69" s="514"/>
      <c r="AD69" s="92"/>
      <c r="AE69" s="70"/>
    </row>
    <row r="70" spans="1:33" ht="37.5" customHeight="1" thickBot="1">
      <c r="A70" s="233" t="s">
        <v>218</v>
      </c>
      <c r="B70" s="109" t="s">
        <v>217</v>
      </c>
      <c r="C70" s="90"/>
      <c r="D70" s="90"/>
      <c r="E70" s="116"/>
      <c r="F70" s="90"/>
      <c r="G70" s="91"/>
      <c r="H70" s="87"/>
      <c r="I70" s="91"/>
      <c r="J70" s="90"/>
      <c r="K70" s="90"/>
      <c r="L70" s="91"/>
      <c r="M70" s="91"/>
      <c r="N70" s="91"/>
      <c r="O70" s="91"/>
      <c r="P70" s="90"/>
      <c r="Q70" s="90"/>
      <c r="R70" s="90"/>
      <c r="S70" s="90"/>
      <c r="T70" s="90"/>
      <c r="U70" s="90"/>
      <c r="V70" s="90"/>
      <c r="W70" s="90"/>
      <c r="X70" s="90"/>
      <c r="Y70" s="87"/>
      <c r="Z70" s="89"/>
      <c r="AA70" s="88"/>
      <c r="AB70" s="87"/>
      <c r="AC70" s="86"/>
      <c r="AD70" s="113"/>
      <c r="AE70" s="70"/>
    </row>
    <row r="71" spans="1:33" ht="39.75" customHeight="1">
      <c r="A71" s="84" t="s">
        <v>216</v>
      </c>
      <c r="B71" s="81" t="s">
        <v>215</v>
      </c>
      <c r="C71" s="82"/>
      <c r="D71" s="85"/>
      <c r="E71" s="82"/>
      <c r="F71" s="81"/>
      <c r="G71" s="82"/>
      <c r="H71" s="80"/>
      <c r="I71" s="82"/>
      <c r="J71" s="80"/>
      <c r="K71" s="81"/>
      <c r="L71" s="81"/>
      <c r="M71" s="81"/>
      <c r="N71" s="81"/>
      <c r="O71" s="81"/>
      <c r="P71" s="80"/>
      <c r="Q71" s="80"/>
      <c r="R71" s="80"/>
      <c r="S71" s="80"/>
      <c r="T71" s="80"/>
      <c r="U71" s="80"/>
      <c r="V71" s="80"/>
      <c r="W71" s="80"/>
      <c r="X71" s="80"/>
      <c r="Y71" s="73"/>
      <c r="Z71" s="72"/>
      <c r="AA71" s="72"/>
      <c r="AB71" s="505"/>
      <c r="AC71" s="505"/>
      <c r="AD71" s="71"/>
      <c r="AE71" s="70"/>
    </row>
    <row r="72" spans="1:33" ht="16.5" customHeight="1">
      <c r="A72" s="84">
        <v>72</v>
      </c>
      <c r="B72" s="232" t="s">
        <v>214</v>
      </c>
      <c r="C72" s="82"/>
      <c r="D72" s="83"/>
      <c r="E72" s="82"/>
      <c r="F72" s="81"/>
      <c r="G72" s="82"/>
      <c r="H72" s="80"/>
      <c r="I72" s="82"/>
      <c r="J72" s="80"/>
      <c r="K72" s="81"/>
      <c r="L72" s="81"/>
      <c r="M72" s="81"/>
      <c r="N72" s="81"/>
      <c r="O72" s="81"/>
      <c r="P72" s="80"/>
      <c r="Q72" s="80"/>
      <c r="R72" s="80"/>
      <c r="S72" s="80"/>
      <c r="T72" s="80"/>
      <c r="U72" s="80"/>
      <c r="V72" s="80"/>
      <c r="W72" s="80"/>
      <c r="X72" s="80"/>
      <c r="Y72" s="73"/>
      <c r="Z72" s="72"/>
      <c r="AA72" s="72"/>
      <c r="AB72" s="72"/>
      <c r="AC72" s="72"/>
      <c r="AD72" s="71"/>
      <c r="AE72" s="70"/>
    </row>
    <row r="73" spans="1:33" ht="13.5" customHeight="1">
      <c r="A73" s="79">
        <v>4428</v>
      </c>
      <c r="B73" s="78" t="s">
        <v>213</v>
      </c>
      <c r="C73" s="76"/>
      <c r="D73" s="77"/>
      <c r="E73" s="76"/>
      <c r="F73" s="74"/>
      <c r="G73" s="76"/>
      <c r="H73" s="74"/>
      <c r="I73" s="76"/>
      <c r="J73" s="74"/>
      <c r="K73" s="75"/>
      <c r="L73" s="75"/>
      <c r="M73" s="75"/>
      <c r="N73" s="75"/>
      <c r="O73" s="75"/>
      <c r="P73" s="74"/>
      <c r="Q73" s="74"/>
      <c r="R73" s="74"/>
      <c r="S73" s="74"/>
      <c r="T73" s="74"/>
      <c r="U73" s="74"/>
      <c r="V73" s="74"/>
      <c r="W73" s="74"/>
      <c r="X73" s="74"/>
      <c r="Y73" s="73"/>
      <c r="Z73" s="72"/>
      <c r="AA73" s="72"/>
      <c r="AB73" s="505"/>
      <c r="AC73" s="505"/>
      <c r="AD73" s="71"/>
      <c r="AE73" s="70"/>
      <c r="AG73" s="69"/>
    </row>
    <row r="74" spans="1:33" ht="13.5" customHeight="1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</row>
    <row r="75" spans="1:33" ht="13.5" customHeight="1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8"/>
      <c r="Q75" s="66"/>
      <c r="R75" s="66"/>
      <c r="S75" s="66"/>
      <c r="T75" s="66"/>
      <c r="U75" s="66"/>
      <c r="V75" s="66"/>
      <c r="W75" s="66"/>
      <c r="X75" s="66"/>
    </row>
    <row r="76" spans="1:33" ht="75" customHeight="1">
      <c r="A76" s="466"/>
      <c r="B76" s="466"/>
      <c r="C76" s="466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66"/>
      <c r="W76" s="66"/>
      <c r="X76" s="66"/>
    </row>
    <row r="77" spans="1:33" ht="59.25" customHeight="1">
      <c r="A77" s="462"/>
      <c r="B77" s="462"/>
      <c r="C77" s="462"/>
      <c r="D77" s="462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8"/>
      <c r="Q77" s="66"/>
      <c r="R77" s="66"/>
      <c r="S77" s="66"/>
      <c r="T77" s="66"/>
      <c r="U77" s="66"/>
      <c r="V77" s="66"/>
      <c r="W77" s="66"/>
      <c r="X77" s="66"/>
    </row>
  </sheetData>
  <mergeCells count="70">
    <mergeCell ref="W8:X8"/>
    <mergeCell ref="A1:A6"/>
    <mergeCell ref="C69:D69"/>
    <mergeCell ref="W5:W6"/>
    <mergeCell ref="X5:X6"/>
    <mergeCell ref="Q4:R4"/>
    <mergeCell ref="S4:T4"/>
    <mergeCell ref="U2:X2"/>
    <mergeCell ref="W4:X4"/>
    <mergeCell ref="U1:X1"/>
    <mergeCell ref="K4:K6"/>
    <mergeCell ref="O4:O6"/>
    <mergeCell ref="L4:L6"/>
    <mergeCell ref="M4:M6"/>
    <mergeCell ref="J64:P64"/>
    <mergeCell ref="J66:P66"/>
    <mergeCell ref="C66:F66"/>
    <mergeCell ref="C67:F67"/>
    <mergeCell ref="C68:F68"/>
    <mergeCell ref="H1:H6"/>
    <mergeCell ref="J4:J6"/>
    <mergeCell ref="D3:D6"/>
    <mergeCell ref="C3:C6"/>
    <mergeCell ref="C1:D2"/>
    <mergeCell ref="J65:P65"/>
    <mergeCell ref="U4:V4"/>
    <mergeCell ref="U8:V8"/>
    <mergeCell ref="J67:P67"/>
    <mergeCell ref="J68:P68"/>
    <mergeCell ref="AB73:AC73"/>
    <mergeCell ref="AB71:AC71"/>
    <mergeCell ref="Y2:AC2"/>
    <mergeCell ref="AA3:AC3"/>
    <mergeCell ref="AA5:AA6"/>
    <mergeCell ref="AA4:AC4"/>
    <mergeCell ref="AB5:AB6"/>
    <mergeCell ref="Z5:Z6"/>
    <mergeCell ref="Y4:Z4"/>
    <mergeCell ref="Y8:Z8"/>
    <mergeCell ref="AA8:AB8"/>
    <mergeCell ref="AB69:AC69"/>
    <mergeCell ref="Y1:AB1"/>
    <mergeCell ref="U3:V3"/>
    <mergeCell ref="W3:X3"/>
    <mergeCell ref="R5:R6"/>
    <mergeCell ref="T5:T6"/>
    <mergeCell ref="Q2:T2"/>
    <mergeCell ref="Q1:T1"/>
    <mergeCell ref="Q3:R3"/>
    <mergeCell ref="S3:T3"/>
    <mergeCell ref="V5:V6"/>
    <mergeCell ref="Y3:Z3"/>
    <mergeCell ref="Y5:Y6"/>
    <mergeCell ref="U5:U6"/>
    <mergeCell ref="A77:D77"/>
    <mergeCell ref="B1:B6"/>
    <mergeCell ref="A76:U76"/>
    <mergeCell ref="Q5:Q6"/>
    <mergeCell ref="S5:S6"/>
    <mergeCell ref="Q8:R8"/>
    <mergeCell ref="S8:T8"/>
    <mergeCell ref="C62:F62"/>
    <mergeCell ref="O62:P62"/>
    <mergeCell ref="N4:N6"/>
    <mergeCell ref="J1:P3"/>
    <mergeCell ref="P5:P6"/>
    <mergeCell ref="F1:F6"/>
    <mergeCell ref="C64:F64"/>
    <mergeCell ref="C65:F65"/>
    <mergeCell ref="H64:H68"/>
  </mergeCells>
  <pageMargins left="0" right="0" top="0" bottom="0" header="0" footer="0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График </vt:lpstr>
      <vt:lpstr>План 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notebook</cp:lastModifiedBy>
  <cp:lastPrinted>2019-07-16T11:40:15Z</cp:lastPrinted>
  <dcterms:created xsi:type="dcterms:W3CDTF">2011-05-05T04:03:53Z</dcterms:created>
  <dcterms:modified xsi:type="dcterms:W3CDTF">2020-08-31T19:42:00Z</dcterms:modified>
</cp:coreProperties>
</file>