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definedNames>
    <definedName name="Индекс" localSheetId="2">"A-T"</definedName>
  </definedNames>
  <calcPr calcId="124519"/>
</workbook>
</file>

<file path=xl/calcChain.xml><?xml version="1.0" encoding="utf-8"?>
<calcChain xmlns="http://schemas.openxmlformats.org/spreadsheetml/2006/main">
  <c r="AA74" i="15"/>
  <c r="AB74"/>
  <c r="AC74"/>
  <c r="AD74"/>
  <c r="AE74"/>
  <c r="AF74"/>
  <c r="H40"/>
  <c r="I40"/>
  <c r="J40"/>
  <c r="K40"/>
  <c r="M40"/>
  <c r="N40"/>
  <c r="O40"/>
  <c r="P40"/>
  <c r="Q40"/>
  <c r="R40"/>
  <c r="S40"/>
  <c r="T40"/>
  <c r="U40"/>
  <c r="W40"/>
  <c r="X40"/>
  <c r="Y40"/>
  <c r="Z40"/>
  <c r="AA40"/>
  <c r="AB40"/>
  <c r="AC40"/>
  <c r="AD40"/>
  <c r="AE40"/>
  <c r="AF40"/>
  <c r="V40"/>
  <c r="Q26"/>
  <c r="R26"/>
  <c r="S26"/>
  <c r="T26"/>
  <c r="U26"/>
  <c r="V26"/>
  <c r="W26"/>
  <c r="X26"/>
  <c r="Y26"/>
  <c r="Z26"/>
  <c r="AA26"/>
  <c r="AB26"/>
  <c r="AC26"/>
  <c r="AD26"/>
  <c r="AE26"/>
  <c r="AF26"/>
  <c r="Q20"/>
  <c r="R20"/>
  <c r="S20"/>
  <c r="T20"/>
  <c r="U20"/>
  <c r="V20"/>
  <c r="W20"/>
  <c r="X20"/>
  <c r="Y20"/>
  <c r="Z20"/>
  <c r="AA20"/>
  <c r="AB20"/>
  <c r="AC20"/>
  <c r="AD20"/>
  <c r="AE20"/>
  <c r="AF20"/>
  <c r="Q10"/>
  <c r="Q11"/>
  <c r="R11"/>
  <c r="S11"/>
  <c r="T11"/>
  <c r="U11"/>
  <c r="V11"/>
  <c r="W11"/>
  <c r="X11"/>
  <c r="Y11"/>
  <c r="Z11"/>
  <c r="AA11"/>
  <c r="AB11"/>
  <c r="AC11"/>
  <c r="AD11"/>
  <c r="AE11"/>
  <c r="AF11"/>
  <c r="H26"/>
  <c r="I26"/>
  <c r="J26"/>
  <c r="K26"/>
  <c r="M26"/>
  <c r="N26"/>
  <c r="O26"/>
  <c r="P26"/>
  <c r="H20"/>
  <c r="I20"/>
  <c r="J20"/>
  <c r="K20"/>
  <c r="M20"/>
  <c r="N20"/>
  <c r="O20"/>
  <c r="P20"/>
  <c r="H11"/>
  <c r="I11"/>
  <c r="I10" s="1"/>
  <c r="J11"/>
  <c r="K11"/>
  <c r="K10" s="1"/>
  <c r="M11"/>
  <c r="M10" s="1"/>
  <c r="N11"/>
  <c r="N10" s="1"/>
  <c r="O11"/>
  <c r="O10" s="1"/>
  <c r="P11"/>
  <c r="P10" s="1"/>
  <c r="L26"/>
  <c r="L20"/>
  <c r="AF10" l="1"/>
  <c r="X10"/>
  <c r="AB10"/>
  <c r="J10"/>
  <c r="AC10"/>
  <c r="Y10"/>
  <c r="U10"/>
  <c r="AD10"/>
  <c r="Z10"/>
  <c r="V10"/>
  <c r="AE10"/>
  <c r="AA10"/>
  <c r="W10"/>
  <c r="S10"/>
  <c r="T10"/>
  <c r="R10"/>
  <c r="H10"/>
  <c r="L76"/>
  <c r="L77"/>
  <c r="L75"/>
  <c r="L74" s="1"/>
  <c r="L72"/>
  <c r="L73"/>
  <c r="L71"/>
  <c r="L70" s="1"/>
  <c r="L68"/>
  <c r="L69"/>
  <c r="L67"/>
  <c r="L66" s="1"/>
  <c r="L58"/>
  <c r="L59"/>
  <c r="L60"/>
  <c r="L57"/>
  <c r="L51"/>
  <c r="L42"/>
  <c r="L43"/>
  <c r="L44"/>
  <c r="L45"/>
  <c r="L46"/>
  <c r="L47"/>
  <c r="L48"/>
  <c r="L49"/>
  <c r="L50"/>
  <c r="L41"/>
  <c r="H74"/>
  <c r="I74"/>
  <c r="J74"/>
  <c r="K74"/>
  <c r="M74"/>
  <c r="N74"/>
  <c r="O74"/>
  <c r="P74"/>
  <c r="H70"/>
  <c r="I70"/>
  <c r="J70"/>
  <c r="K70"/>
  <c r="M70"/>
  <c r="N70"/>
  <c r="O70"/>
  <c r="P70"/>
  <c r="H66"/>
  <c r="I66"/>
  <c r="J66"/>
  <c r="K66"/>
  <c r="M66"/>
  <c r="N66"/>
  <c r="O66"/>
  <c r="P66"/>
  <c r="H61"/>
  <c r="I61"/>
  <c r="J61"/>
  <c r="K61"/>
  <c r="M61"/>
  <c r="N61"/>
  <c r="O61"/>
  <c r="P61"/>
  <c r="H56"/>
  <c r="I56"/>
  <c r="J56"/>
  <c r="K56"/>
  <c r="M56"/>
  <c r="N56"/>
  <c r="O56"/>
  <c r="P56"/>
  <c r="H55"/>
  <c r="I55"/>
  <c r="I39" s="1"/>
  <c r="J55"/>
  <c r="J39" s="1"/>
  <c r="K55"/>
  <c r="M55"/>
  <c r="O55"/>
  <c r="P55"/>
  <c r="H35"/>
  <c r="I35"/>
  <c r="J35"/>
  <c r="K35"/>
  <c r="M35"/>
  <c r="N35"/>
  <c r="O35"/>
  <c r="P35"/>
  <c r="H28"/>
  <c r="I28"/>
  <c r="J28"/>
  <c r="K28"/>
  <c r="M28"/>
  <c r="N28"/>
  <c r="O28"/>
  <c r="P28"/>
  <c r="Z61"/>
  <c r="L38"/>
  <c r="L37"/>
  <c r="L36"/>
  <c r="L13"/>
  <c r="L12"/>
  <c r="L64"/>
  <c r="L65"/>
  <c r="L30"/>
  <c r="L31"/>
  <c r="L32"/>
  <c r="L33"/>
  <c r="L34"/>
  <c r="L29"/>
  <c r="N55" l="1"/>
  <c r="L40"/>
  <c r="L11"/>
  <c r="L10" s="1"/>
  <c r="L56"/>
  <c r="L61"/>
  <c r="H39"/>
  <c r="M39"/>
  <c r="N39"/>
  <c r="O39"/>
  <c r="P39"/>
  <c r="K39"/>
  <c r="S74"/>
  <c r="T74"/>
  <c r="U74"/>
  <c r="V74"/>
  <c r="W74"/>
  <c r="X74"/>
  <c r="Y74"/>
  <c r="Z74"/>
  <c r="R74"/>
  <c r="S70"/>
  <c r="T70"/>
  <c r="U70"/>
  <c r="V70"/>
  <c r="W70"/>
  <c r="X70"/>
  <c r="Y70"/>
  <c r="Z70"/>
  <c r="AA70"/>
  <c r="AB70"/>
  <c r="AC70"/>
  <c r="AD70"/>
  <c r="AE70"/>
  <c r="AF70"/>
  <c r="R70"/>
  <c r="S66"/>
  <c r="T66"/>
  <c r="U66"/>
  <c r="V66"/>
  <c r="W66"/>
  <c r="X66"/>
  <c r="Y66"/>
  <c r="Z66"/>
  <c r="AA66"/>
  <c r="AB66"/>
  <c r="AC66"/>
  <c r="AD66"/>
  <c r="AE66"/>
  <c r="AF66"/>
  <c r="R66"/>
  <c r="S61"/>
  <c r="T61"/>
  <c r="U61"/>
  <c r="V61"/>
  <c r="W61"/>
  <c r="X61"/>
  <c r="Y61"/>
  <c r="AA61"/>
  <c r="AB61"/>
  <c r="AC61"/>
  <c r="AD61"/>
  <c r="AE61"/>
  <c r="AF61"/>
  <c r="R61"/>
  <c r="S56"/>
  <c r="T56"/>
  <c r="U56"/>
  <c r="V56"/>
  <c r="W56"/>
  <c r="X56"/>
  <c r="Y56"/>
  <c r="Z56"/>
  <c r="AA56"/>
  <c r="AB56"/>
  <c r="AC56"/>
  <c r="AD56"/>
  <c r="AE56"/>
  <c r="AF56"/>
  <c r="R56"/>
  <c r="S35"/>
  <c r="T35"/>
  <c r="U35"/>
  <c r="V35"/>
  <c r="W35"/>
  <c r="X35"/>
  <c r="Y35"/>
  <c r="Z35"/>
  <c r="AA35"/>
  <c r="AB35"/>
  <c r="AC35"/>
  <c r="AD35"/>
  <c r="AE35"/>
  <c r="AF35"/>
  <c r="R35"/>
  <c r="S28"/>
  <c r="T28"/>
  <c r="U28"/>
  <c r="V28"/>
  <c r="W28"/>
  <c r="X28"/>
  <c r="Y28"/>
  <c r="Z28"/>
  <c r="AA28"/>
  <c r="AB28"/>
  <c r="AC28"/>
  <c r="AD28"/>
  <c r="AE28"/>
  <c r="AF28"/>
  <c r="R28"/>
  <c r="L35"/>
  <c r="L28"/>
  <c r="AF55" l="1"/>
  <c r="AE55"/>
  <c r="AA55"/>
  <c r="W55"/>
  <c r="S55"/>
  <c r="X55"/>
  <c r="T55"/>
  <c r="R55"/>
  <c r="AC55"/>
  <c r="Y55"/>
  <c r="U55"/>
  <c r="V55"/>
  <c r="AD55"/>
  <c r="AB55"/>
  <c r="Z55"/>
  <c r="L55" l="1"/>
  <c r="L39" s="1"/>
  <c r="A93"/>
  <c r="H9" l="1"/>
  <c r="I9"/>
  <c r="J9"/>
  <c r="K9"/>
  <c r="M9"/>
  <c r="N9"/>
  <c r="O9"/>
  <c r="P9"/>
  <c r="T9"/>
  <c r="U9"/>
  <c r="U8" s="1"/>
  <c r="V9"/>
  <c r="V8" s="1"/>
  <c r="W9"/>
  <c r="W8" s="1"/>
  <c r="X9"/>
  <c r="X8" s="1"/>
  <c r="Y9"/>
  <c r="Y8" s="1"/>
  <c r="Z9"/>
  <c r="Z8" s="1"/>
  <c r="AA9"/>
  <c r="AA8" s="1"/>
  <c r="AB9"/>
  <c r="AB8" s="1"/>
  <c r="AC9"/>
  <c r="AC8" s="1"/>
  <c r="AD9"/>
  <c r="AD8" s="1"/>
  <c r="AE9"/>
  <c r="AE8" s="1"/>
  <c r="AF9"/>
  <c r="AF8" s="1"/>
  <c r="R9" l="1"/>
  <c r="R8" s="1"/>
  <c r="S9"/>
  <c r="S8" s="1"/>
  <c r="T8"/>
  <c r="L9"/>
  <c r="AG55"/>
  <c r="AG39" s="1"/>
  <c r="L8" l="1"/>
</calcChain>
</file>

<file path=xl/sharedStrings.xml><?xml version="1.0" encoding="utf-8"?>
<sst xmlns="http://schemas.openxmlformats.org/spreadsheetml/2006/main" count="651" uniqueCount="390">
  <si>
    <t>1</t>
  </si>
  <si>
    <t>2</t>
  </si>
  <si>
    <t>Математика</t>
  </si>
  <si>
    <t>3</t>
  </si>
  <si>
    <t>Физика</t>
  </si>
  <si>
    <t>4</t>
  </si>
  <si>
    <t>5</t>
  </si>
  <si>
    <t>Информатика</t>
  </si>
  <si>
    <t>6</t>
  </si>
  <si>
    <t>Иностранный язык</t>
  </si>
  <si>
    <t>7</t>
  </si>
  <si>
    <t>8</t>
  </si>
  <si>
    <t>9</t>
  </si>
  <si>
    <t>Общепрофессиональные дисциплины</t>
  </si>
  <si>
    <t>10</t>
  </si>
  <si>
    <t>11</t>
  </si>
  <si>
    <t>12</t>
  </si>
  <si>
    <t>Математический и общий естественнонаучный цикл</t>
  </si>
  <si>
    <t>ЕН.01</t>
  </si>
  <si>
    <t>ЕН.02</t>
  </si>
  <si>
    <t>ЕН.03</t>
  </si>
  <si>
    <t>Общий гуманитарный и социально-экономический цикл</t>
  </si>
  <si>
    <t>ОГСЭ.04</t>
  </si>
  <si>
    <t>Физическая культура</t>
  </si>
  <si>
    <t>ОГСЭ.01</t>
  </si>
  <si>
    <t>Основы философии</t>
  </si>
  <si>
    <t>ОГСЭ.02</t>
  </si>
  <si>
    <t>История</t>
  </si>
  <si>
    <t>ОГСЭ.03</t>
  </si>
  <si>
    <t>ОП</t>
  </si>
  <si>
    <t>Безопасность жизнедеятельности</t>
  </si>
  <si>
    <t>ОП.01</t>
  </si>
  <si>
    <t>Информационные технологии в профессиональной деятельности</t>
  </si>
  <si>
    <t>ОП.02</t>
  </si>
  <si>
    <t>Правовое обеспчение профессиональной деятельности</t>
  </si>
  <si>
    <t>ОП.03</t>
  </si>
  <si>
    <t>ОП.04</t>
  </si>
  <si>
    <t>ОП.05</t>
  </si>
  <si>
    <t>Менеджмент</t>
  </si>
  <si>
    <t>13</t>
  </si>
  <si>
    <t>ОП.06</t>
  </si>
  <si>
    <t>Охрана труда</t>
  </si>
  <si>
    <t>14</t>
  </si>
  <si>
    <t>ОП.07</t>
  </si>
  <si>
    <t>Инженерная графика</t>
  </si>
  <si>
    <t>15</t>
  </si>
  <si>
    <t>ОП.08</t>
  </si>
  <si>
    <t>Техническая механика</t>
  </si>
  <si>
    <t>16</t>
  </si>
  <si>
    <t>Материаловедение</t>
  </si>
  <si>
    <t>17</t>
  </si>
  <si>
    <t>ОП.10</t>
  </si>
  <si>
    <t>Электротехника и электроника</t>
  </si>
  <si>
    <t>18</t>
  </si>
  <si>
    <t>Метрология, стандартизация и сертификация</t>
  </si>
  <si>
    <t>Профессиональные модули</t>
  </si>
  <si>
    <t>ПМ.01</t>
  </si>
  <si>
    <t>19</t>
  </si>
  <si>
    <t>МДК.01.01</t>
  </si>
  <si>
    <t>Технология сварочных работ</t>
  </si>
  <si>
    <t>20</t>
  </si>
  <si>
    <t>МДК.01.02</t>
  </si>
  <si>
    <t>Основное оборудование для производства сварных конструкций</t>
  </si>
  <si>
    <t>21</t>
  </si>
  <si>
    <t>22</t>
  </si>
  <si>
    <t>23</t>
  </si>
  <si>
    <t>ПМ.02</t>
  </si>
  <si>
    <t>Разработка технологических процессов и проектирование изделий</t>
  </si>
  <si>
    <t>24</t>
  </si>
  <si>
    <t>МДК.02.01</t>
  </si>
  <si>
    <t>Основы расчета и проектирования сварных конструкций</t>
  </si>
  <si>
    <t>25</t>
  </si>
  <si>
    <t>МДК.02.02</t>
  </si>
  <si>
    <t>Основы проектирования технологических процессов</t>
  </si>
  <si>
    <t>26</t>
  </si>
  <si>
    <t>Учебная практика</t>
  </si>
  <si>
    <t>27</t>
  </si>
  <si>
    <t>ПМ.03</t>
  </si>
  <si>
    <t>Контроль качества сварочных работ</t>
  </si>
  <si>
    <t>28</t>
  </si>
  <si>
    <t>МДК.03.01</t>
  </si>
  <si>
    <t>Формы и методы контроля качества металлов и сварных конструкций</t>
  </si>
  <si>
    <t>29</t>
  </si>
  <si>
    <t>30</t>
  </si>
  <si>
    <t>ПМ.04</t>
  </si>
  <si>
    <t>Организация и планирование сварочного производства</t>
  </si>
  <si>
    <t>31</t>
  </si>
  <si>
    <t>МДК.04.01</t>
  </si>
  <si>
    <t>32</t>
  </si>
  <si>
    <t>33</t>
  </si>
  <si>
    <t>Преддипломная практика</t>
  </si>
  <si>
    <t>ПМ.05</t>
  </si>
  <si>
    <t>34</t>
  </si>
  <si>
    <t>МДК.05.01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</si>
  <si>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</si>
  <si>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</si>
  <si>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</si>
  <si>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</si>
  <si>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</si>
  <si>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</si>
  <si>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</si>
  <si>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</si>
  <si>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</si>
  <si>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</si>
  <si>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</si>
  <si>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</si>
  <si>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</si>
  <si>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</si>
  <si>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</si>
  <si>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</si>
  <si>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</si>
  <si>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Индекс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</si>
  <si>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</si>
  <si>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</si>
  <si>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</si>
  <si>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</si>
  <si>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</si>
  <si>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</si>
  <si>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</si>
  <si>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</si>
  <si>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</si>
  <si>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Курсовые проекты (работы)</t>
  </si>
  <si>
    <t>Итоговые письм. КР</t>
  </si>
  <si>
    <t>Домашние КР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</si>
  <si>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</si>
  <si>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</si>
  <si>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</si>
  <si>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</si>
  <si>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</si>
  <si>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</si>
  <si>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</si>
  <si>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</si>
  <si>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</si>
  <si>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</si>
  <si>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</si>
  <si>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</si>
  <si>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</si>
  <si>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</si>
  <si>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>17  нед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</si>
  <si>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</si>
  <si>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</si>
  <si>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</si>
  <si>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</si>
  <si>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</si>
  <si>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52</t>
  </si>
  <si>
    <t>53</t>
  </si>
  <si>
    <t>55</t>
  </si>
  <si>
    <t>61</t>
  </si>
  <si>
    <t>62</t>
  </si>
  <si>
    <t>66</t>
  </si>
  <si>
    <t>69</t>
  </si>
  <si>
    <t>76</t>
  </si>
  <si>
    <t>46,9</t>
  </si>
  <si>
    <t>NaN</t>
  </si>
  <si>
    <t>ОБЩЕОБРАЗОВАТЕЛЬНЫЙ ЦИКЛ</t>
  </si>
  <si>
    <t>Русский язык</t>
  </si>
  <si>
    <t>Литература</t>
  </si>
  <si>
    <t>Основы безопасности жизнедеятельности</t>
  </si>
  <si>
    <t>Химия</t>
  </si>
  <si>
    <t>Биология</t>
  </si>
  <si>
    <t>160</t>
  </si>
  <si>
    <t>250</t>
  </si>
  <si>
    <t>152</t>
  </si>
  <si>
    <t>156</t>
  </si>
  <si>
    <t>194</t>
  </si>
  <si>
    <t>260</t>
  </si>
  <si>
    <t>час</t>
  </si>
  <si>
    <t>247</t>
  </si>
  <si>
    <t>213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</si>
  <si>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</si>
  <si>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</si>
  <si>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</si>
  <si>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</si>
  <si>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</si>
  <si>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</si>
  <si>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</si>
  <si>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</si>
  <si>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</si>
  <si>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</si>
  <si>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</si>
  <si>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</si>
  <si>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</si>
  <si>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</si>
  <si>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</si>
  <si>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</si>
  <si>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</si>
  <si>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</si>
  <si>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</si>
  <si>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</si>
  <si>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</si>
  <si>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</si>
  <si>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</si>
  <si>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</si>
  <si>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</si>
  <si>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</si>
  <si>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</si>
  <si>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</si>
  <si>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</si>
  <si>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</si>
  <si>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</si>
  <si>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</si>
  <si>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</si>
  <si>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</si>
  <si>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</si>
  <si>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</si>
  <si>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</si>
  <si>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</si>
  <si>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</si>
  <si>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III</t>
  </si>
  <si>
    <t>IV</t>
  </si>
  <si>
    <t>D</t>
  </si>
  <si>
    <t>Обозначения: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</si>
  <si>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</si>
  <si>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</si>
  <si>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</si>
  <si>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</si>
  <si>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</si>
  <si>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</si>
  <si>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>X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</si>
  <si>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</si>
  <si>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</si>
  <si>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</si>
  <si>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Промежуточная аттестация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</si>
  <si>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</si>
  <si>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</si>
  <si>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</si>
  <si>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</si>
  <si>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</si>
  <si>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Сварочное производство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</si>
  <si>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</si>
  <si>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</si>
  <si>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</si>
  <si>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</si>
  <si>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</si>
  <si>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</si>
  <si>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</si>
  <si>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</si>
  <si>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</si>
  <si>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ОПОП  </t>
  </si>
  <si>
    <t>3г 10м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</si>
  <si>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</si>
  <si>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</si>
  <si>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</si>
  <si>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</si>
  <si>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 xml:space="preserve">формы промежуточной аттестации </t>
  </si>
  <si>
    <t>22  нед</t>
  </si>
  <si>
    <t>17 нед</t>
  </si>
  <si>
    <t>О.00</t>
  </si>
  <si>
    <t>общеобразовательный цикл</t>
  </si>
  <si>
    <t>общегумманитарный цикл</t>
  </si>
  <si>
    <t>математический и общий естественнонаучный учебный цикл</t>
  </si>
  <si>
    <t>общепрофессиональные дисциплины</t>
  </si>
  <si>
    <t>вариативная часть</t>
  </si>
  <si>
    <t>профессиональные модули</t>
  </si>
  <si>
    <t>практика</t>
  </si>
  <si>
    <t>преддипломная практика</t>
  </si>
  <si>
    <t>итого</t>
  </si>
  <si>
    <t>промежуточная аттестация</t>
  </si>
  <si>
    <t>государственная итоговая  аттестация</t>
  </si>
  <si>
    <t>6 нед</t>
  </si>
  <si>
    <t>ОГСЭ.00</t>
  </si>
  <si>
    <t>ЕН.00</t>
  </si>
  <si>
    <t>П.00</t>
  </si>
  <si>
    <t xml:space="preserve">Учебная практика </t>
  </si>
  <si>
    <t>УП.05</t>
  </si>
  <si>
    <t>ПП.04</t>
  </si>
  <si>
    <t>УП.04</t>
  </si>
  <si>
    <t>ПДП</t>
  </si>
  <si>
    <t>УП.03</t>
  </si>
  <si>
    <t>ПП.03</t>
  </si>
  <si>
    <t>УП.02</t>
  </si>
  <si>
    <t>ПП.02</t>
  </si>
  <si>
    <t>Производственная  практика</t>
  </si>
  <si>
    <t xml:space="preserve">Производственная практика </t>
  </si>
  <si>
    <t>Основы экономики организации</t>
  </si>
  <si>
    <t>Подготовка и осуществление технологических процессов изготовления сварных конструкций</t>
  </si>
  <si>
    <t>Основы организации и планирования производственных работ на сварочном участке</t>
  </si>
  <si>
    <t>7 нед</t>
  </si>
  <si>
    <t>ОГСЭ.05*</t>
  </si>
  <si>
    <t>Введение в специальность*</t>
  </si>
  <si>
    <t>ДЗ</t>
  </si>
  <si>
    <t>ОГСЭ.06*</t>
  </si>
  <si>
    <t>Русский язык и культура речи*</t>
  </si>
  <si>
    <t>ПП.05</t>
  </si>
  <si>
    <t>23 нед</t>
  </si>
  <si>
    <t>А</t>
  </si>
  <si>
    <t>Х</t>
  </si>
  <si>
    <t>П</t>
  </si>
  <si>
    <t>`-,Э</t>
  </si>
  <si>
    <t>`-,ДЗ</t>
  </si>
  <si>
    <t>Профессиональный учебный  цикл</t>
  </si>
  <si>
    <t>ПМ.00</t>
  </si>
  <si>
    <t>`-,-,-,-,-,ДЗ</t>
  </si>
  <si>
    <t>`-,-,Э</t>
  </si>
  <si>
    <t>всего</t>
  </si>
  <si>
    <t>диф.зачетов</t>
  </si>
  <si>
    <t>зачетов</t>
  </si>
  <si>
    <t>эк</t>
  </si>
  <si>
    <t>` -,Э</t>
  </si>
  <si>
    <t>` Э</t>
  </si>
  <si>
    <t>`ДЗ</t>
  </si>
  <si>
    <t>`З,З,З,З,З,ДЗ</t>
  </si>
  <si>
    <t>ЭК</t>
  </si>
  <si>
    <t>22.02.06</t>
  </si>
  <si>
    <t>курс</t>
  </si>
  <si>
    <t>Обучение по дисциплинам  и междисциплинарным курсам</t>
  </si>
  <si>
    <t>1 курс</t>
  </si>
  <si>
    <t>2 курс</t>
  </si>
  <si>
    <t>3 курс</t>
  </si>
  <si>
    <t>4 курс</t>
  </si>
  <si>
    <t>недель</t>
  </si>
  <si>
    <t>Производственная практика</t>
  </si>
  <si>
    <t>по профилю специальности</t>
  </si>
  <si>
    <t>преддипломная</t>
  </si>
  <si>
    <t>Государственная итоговая аттестация</t>
  </si>
  <si>
    <t>каникулы</t>
  </si>
  <si>
    <t>ОП.09</t>
  </si>
  <si>
    <t>ОП.11</t>
  </si>
  <si>
    <t>ОП.12*</t>
  </si>
  <si>
    <t>УП.01</t>
  </si>
  <si>
    <t>ПП.01</t>
  </si>
  <si>
    <t>Директор КОГПОАУ ВЭМТ</t>
  </si>
  <si>
    <t>_______________ М.Ю. Казакова</t>
  </si>
  <si>
    <r>
      <t xml:space="preserve">профиль получаемого профессионального образования   </t>
    </r>
    <r>
      <rPr>
        <u/>
        <sz val="14"/>
        <color indexed="8"/>
        <rFont val="Times New Roman"/>
        <family val="1"/>
        <charset val="204"/>
      </rPr>
      <t>технический</t>
    </r>
  </si>
  <si>
    <t>У</t>
  </si>
  <si>
    <t>ОП.13*</t>
  </si>
  <si>
    <t>Аргонно-дуговая сварка и резка*</t>
  </si>
  <si>
    <t>Выполнение работ по одной или нескольким профессиям рабочих, должностям служащищ</t>
  </si>
  <si>
    <t>Выполнение работ по профессии электрогазосварщик</t>
  </si>
  <si>
    <t>Астрономия</t>
  </si>
  <si>
    <t>Обучение по дисциплинам и междисциплинарным курсам</t>
  </si>
  <si>
    <t xml:space="preserve">   Обучение по дисциплинам и междисциплинарным курсам, 1-2 дня в неделю учебная практика</t>
  </si>
  <si>
    <t>Основы предпринимательства*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</si>
  <si>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</si>
  <si>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</si>
  <si>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</si>
  <si>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</si>
  <si>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</si>
  <si>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ОУД.05</t>
  </si>
  <si>
    <t>ОУД.06</t>
  </si>
  <si>
    <t>ОУД.07</t>
  </si>
  <si>
    <t>ОУД.04.П</t>
  </si>
  <si>
    <t>Дисциплины по выбору из обязательных предметных областей</t>
  </si>
  <si>
    <t>ОУД.08</t>
  </si>
  <si>
    <t xml:space="preserve">Информатика </t>
  </si>
  <si>
    <t>Обществознание (включая экономику и право)</t>
  </si>
  <si>
    <t>Дополнительные дисциплины</t>
  </si>
  <si>
    <t>Основы проектной деятельности</t>
  </si>
  <si>
    <t>ОУД.09.П</t>
  </si>
  <si>
    <t>ОУД.10.П</t>
  </si>
  <si>
    <t>ОУД.11</t>
  </si>
  <si>
    <t>ОУД12</t>
  </si>
  <si>
    <t>ОУД.13</t>
  </si>
  <si>
    <t>ОУД.14</t>
  </si>
  <si>
    <t>Кировское областное государственное профессиональное образовательноеавтономное автономное   учреждение                           "Вятский электромашиностроительный техникум"</t>
  </si>
  <si>
    <t>ОП.14*</t>
  </si>
  <si>
    <t>З,-,-,-,З</t>
  </si>
  <si>
    <t>2нед</t>
  </si>
  <si>
    <t>1 нед</t>
  </si>
  <si>
    <t>экзаменов</t>
  </si>
  <si>
    <t>2 нед</t>
  </si>
  <si>
    <t xml:space="preserve">Подготовительные и сборочные операции   перед  сваркой* </t>
  </si>
  <si>
    <t>16  нед</t>
  </si>
  <si>
    <t>1  нед</t>
  </si>
  <si>
    <t>24 нед</t>
  </si>
  <si>
    <t>"_____"___________________2019 год</t>
  </si>
  <si>
    <r>
      <t xml:space="preserve">год начала подготовки по УП   </t>
    </r>
    <r>
      <rPr>
        <sz val="14"/>
        <color indexed="8"/>
        <rFont val="Times New Roman"/>
        <family val="1"/>
        <charset val="204"/>
      </rPr>
      <t>2019</t>
    </r>
  </si>
  <si>
    <t>2-8</t>
  </si>
  <si>
    <t>9-15</t>
  </si>
  <si>
    <t>16-22</t>
  </si>
  <si>
    <t>23-29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</si>
  <si>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 Сварочное производство 2019 - 2023 гг</t>
    </r>
  </si>
  <si>
    <t>30 сен - 06 окт</t>
  </si>
  <si>
    <t>7-13</t>
  </si>
  <si>
    <t>14-20</t>
  </si>
  <si>
    <t>21-27</t>
  </si>
  <si>
    <t>28 окт - 03 ноя</t>
  </si>
  <si>
    <t>4-10</t>
  </si>
  <si>
    <t>11-17</t>
  </si>
  <si>
    <t>18-24</t>
  </si>
  <si>
    <t>25 нояб-01 дек</t>
  </si>
  <si>
    <t>30 дек - 05 янв</t>
  </si>
  <si>
    <t>6-12</t>
  </si>
  <si>
    <t>13-19</t>
  </si>
  <si>
    <t>20-26</t>
  </si>
  <si>
    <t>27 янв - 02 фев</t>
  </si>
  <si>
    <t>3-9</t>
  </si>
  <si>
    <t>10-16</t>
  </si>
  <si>
    <t>17-23</t>
  </si>
  <si>
    <t>24 фев - 1 мар</t>
  </si>
</sst>
</file>

<file path=xl/styles.xml><?xml version="1.0" encoding="utf-8"?>
<styleSheet xmlns="http://schemas.openxmlformats.org/spreadsheetml/2006/main">
  <numFmts count="1">
    <numFmt numFmtId="165" formatCode="0.0"/>
  </numFmts>
  <fonts count="4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6"/>
      <color indexed="8"/>
      <name val="Times New Roman"/>
      <family val="1"/>
      <charset val="204"/>
    </font>
    <font>
      <i/>
      <sz val="9"/>
      <color indexed="8"/>
      <name val="Tahoma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Tahoma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ahoma"/>
      <family val="2"/>
      <charset val="204"/>
    </font>
    <font>
      <sz val="11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FF0000"/>
      <name val="Tahoma"/>
      <family val="2"/>
      <charset val="204"/>
    </font>
    <font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rgb="FFFFFF0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CCECFF"/>
        <bgColor indexed="16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487">
    <xf numFmtId="0" fontId="0" fillId="0" borderId="0" xfId="0"/>
    <xf numFmtId="0" fontId="1" fillId="0" borderId="0" xfId="0" applyFont="1"/>
    <xf numFmtId="0" fontId="5" fillId="0" borderId="0" xfId="3"/>
    <xf numFmtId="0" fontId="5" fillId="2" borderId="0" xfId="3" applyFont="1" applyFill="1" applyBorder="1" applyAlignment="1" applyProtection="1">
      <alignment horizontal="left" vertical="center"/>
      <protection locked="0"/>
    </xf>
    <xf numFmtId="0" fontId="5" fillId="2" borderId="0" xfId="3" applyFont="1" applyFill="1" applyBorder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5" fillId="3" borderId="0" xfId="3" applyFont="1" applyFill="1" applyAlignment="1" applyProtection="1">
      <alignment horizontal="center" vertical="center"/>
      <protection locked="0"/>
    </xf>
    <xf numFmtId="0" fontId="5" fillId="3" borderId="0" xfId="3" applyFill="1"/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left" vertical="center"/>
      <protection locked="0"/>
    </xf>
    <xf numFmtId="0" fontId="5" fillId="3" borderId="0" xfId="3" applyFont="1" applyFill="1" applyAlignment="1" applyProtection="1">
      <alignment horizontal="left" vertical="center"/>
      <protection locked="0"/>
    </xf>
    <xf numFmtId="0" fontId="5" fillId="3" borderId="0" xfId="3" applyFont="1" applyFill="1" applyAlignment="1" applyProtection="1">
      <alignment horizontal="left" vertical="top" wrapText="1"/>
      <protection locked="0"/>
    </xf>
    <xf numFmtId="0" fontId="1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Fill="1"/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0" xfId="3" applyFont="1" applyFill="1" applyBorder="1" applyAlignment="1">
      <alignment horizontal="center" vertical="center"/>
    </xf>
    <xf numFmtId="0" fontId="5" fillId="4" borderId="7" xfId="3" applyNumberFormat="1" applyFont="1" applyFill="1" applyBorder="1" applyAlignment="1">
      <alignment horizontal="center" vertical="center"/>
    </xf>
    <xf numFmtId="0" fontId="5" fillId="4" borderId="8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2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4" xfId="3" applyNumberFormat="1" applyFont="1" applyFill="1" applyBorder="1" applyAlignment="1" applyProtection="1">
      <alignment horizontal="center" vertical="center"/>
      <protection locked="0"/>
    </xf>
    <xf numFmtId="0" fontId="5" fillId="4" borderId="15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 wrapText="1"/>
    </xf>
    <xf numFmtId="0" fontId="5" fillId="4" borderId="12" xfId="3" applyNumberFormat="1" applyFont="1" applyFill="1" applyBorder="1" applyAlignment="1">
      <alignment horizontal="center" vertical="center" wrapText="1"/>
    </xf>
    <xf numFmtId="0" fontId="5" fillId="4" borderId="14" xfId="3" applyNumberFormat="1" applyFont="1" applyFill="1" applyBorder="1" applyAlignment="1">
      <alignment horizontal="center" vertical="center"/>
    </xf>
    <xf numFmtId="0" fontId="5" fillId="4" borderId="16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 applyProtection="1">
      <alignment horizontal="center" vertical="center"/>
      <protection locked="0"/>
    </xf>
    <xf numFmtId="0" fontId="5" fillId="6" borderId="8" xfId="3" applyNumberFormat="1" applyFont="1" applyFill="1" applyBorder="1" applyAlignment="1">
      <alignment horizontal="center" vertical="center"/>
    </xf>
    <xf numFmtId="0" fontId="5" fillId="6" borderId="1" xfId="3" applyNumberFormat="1" applyFont="1" applyFill="1" applyBorder="1" applyAlignment="1">
      <alignment horizontal="center" vertical="center"/>
    </xf>
    <xf numFmtId="0" fontId="5" fillId="6" borderId="19" xfId="3" applyNumberFormat="1" applyFont="1" applyFill="1" applyBorder="1" applyAlignment="1">
      <alignment horizontal="center" vertical="center"/>
    </xf>
    <xf numFmtId="0" fontId="5" fillId="4" borderId="20" xfId="3" applyNumberFormat="1" applyFont="1" applyFill="1" applyBorder="1" applyAlignment="1">
      <alignment horizontal="center" vertical="center"/>
    </xf>
    <xf numFmtId="0" fontId="5" fillId="7" borderId="1" xfId="3" applyNumberFormat="1" applyFont="1" applyFill="1" applyBorder="1" applyAlignment="1" applyProtection="1">
      <alignment horizontal="center" vertical="center"/>
      <protection locked="0"/>
    </xf>
    <xf numFmtId="0" fontId="5" fillId="7" borderId="1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/>
    </xf>
    <xf numFmtId="0" fontId="5" fillId="7" borderId="12" xfId="3" applyNumberFormat="1" applyFont="1" applyFill="1" applyBorder="1" applyAlignment="1">
      <alignment horizontal="center" vertical="center" wrapText="1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21" xfId="3" applyNumberFormat="1" applyFont="1" applyFill="1" applyBorder="1" applyAlignment="1">
      <alignment horizontal="center" vertical="center"/>
    </xf>
    <xf numFmtId="0" fontId="5" fillId="4" borderId="22" xfId="3" applyNumberFormat="1" applyFont="1" applyFill="1" applyBorder="1" applyAlignment="1">
      <alignment horizontal="center" vertical="center"/>
    </xf>
    <xf numFmtId="0" fontId="5" fillId="4" borderId="23" xfId="3" applyNumberFormat="1" applyFont="1" applyFill="1" applyBorder="1" applyAlignment="1">
      <alignment horizontal="center" vertical="center"/>
    </xf>
    <xf numFmtId="0" fontId="5" fillId="4" borderId="16" xfId="3" applyNumberFormat="1" applyFont="1" applyFill="1" applyBorder="1" applyAlignment="1">
      <alignment horizontal="center" vertical="center" wrapText="1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25" xfId="3" applyNumberFormat="1" applyFont="1" applyFill="1" applyBorder="1" applyAlignment="1">
      <alignment horizontal="center" vertical="center"/>
    </xf>
    <xf numFmtId="0" fontId="5" fillId="4" borderId="24" xfId="3" applyNumberFormat="1" applyFont="1" applyFill="1" applyBorder="1" applyAlignment="1">
      <alignment horizontal="center" vertical="center"/>
    </xf>
    <xf numFmtId="0" fontId="5" fillId="7" borderId="24" xfId="3" applyNumberFormat="1" applyFont="1" applyFill="1" applyBorder="1" applyAlignment="1" applyProtection="1">
      <alignment horizontal="center" vertical="center"/>
      <protection locked="0"/>
    </xf>
    <xf numFmtId="0" fontId="5" fillId="7" borderId="24" xfId="3" applyNumberFormat="1" applyFont="1" applyFill="1" applyBorder="1" applyAlignment="1">
      <alignment horizontal="center" vertical="center"/>
    </xf>
    <xf numFmtId="0" fontId="5" fillId="6" borderId="25" xfId="3" applyNumberFormat="1" applyFont="1" applyFill="1" applyBorder="1" applyAlignment="1">
      <alignment horizontal="center" vertical="center"/>
    </xf>
    <xf numFmtId="0" fontId="5" fillId="6" borderId="26" xfId="3" applyNumberFormat="1" applyFont="1" applyFill="1" applyBorder="1" applyAlignment="1">
      <alignment horizontal="center" vertical="center"/>
    </xf>
    <xf numFmtId="0" fontId="5" fillId="4" borderId="31" xfId="3" applyFont="1" applyFill="1" applyBorder="1" applyAlignment="1">
      <alignment horizontal="center" vertical="center"/>
    </xf>
    <xf numFmtId="0" fontId="5" fillId="4" borderId="32" xfId="3" applyNumberFormat="1" applyFont="1" applyFill="1" applyBorder="1" applyAlignment="1">
      <alignment horizontal="center" vertical="center"/>
    </xf>
    <xf numFmtId="0" fontId="5" fillId="4" borderId="20" xfId="3" applyFont="1" applyFill="1" applyBorder="1" applyAlignment="1">
      <alignment horizontal="center" vertical="center"/>
    </xf>
    <xf numFmtId="0" fontId="5" fillId="4" borderId="37" xfId="3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 applyProtection="1">
      <alignment horizontal="center" vertical="center"/>
      <protection locked="0"/>
    </xf>
    <xf numFmtId="0" fontId="5" fillId="4" borderId="33" xfId="3" applyFont="1" applyFill="1" applyBorder="1" applyAlignment="1">
      <alignment horizontal="center" vertical="center"/>
    </xf>
    <xf numFmtId="0" fontId="5" fillId="4" borderId="34" xfId="3" applyFont="1" applyFill="1" applyBorder="1" applyAlignment="1">
      <alignment horizontal="center" vertical="center"/>
    </xf>
    <xf numFmtId="0" fontId="5" fillId="6" borderId="22" xfId="3" applyNumberFormat="1" applyFont="1" applyFill="1" applyBorder="1" applyAlignment="1">
      <alignment horizontal="center" vertical="center"/>
    </xf>
    <xf numFmtId="0" fontId="5" fillId="6" borderId="36" xfId="3" applyNumberFormat="1" applyFont="1" applyFill="1" applyBorder="1" applyAlignment="1">
      <alignment horizontal="center" vertical="center"/>
    </xf>
    <xf numFmtId="0" fontId="5" fillId="4" borderId="16" xfId="3" applyFont="1" applyFill="1" applyBorder="1" applyAlignment="1">
      <alignment horizontal="center" vertical="center"/>
    </xf>
    <xf numFmtId="0" fontId="5" fillId="4" borderId="40" xfId="3" applyNumberFormat="1" applyFont="1" applyFill="1" applyBorder="1" applyAlignment="1">
      <alignment horizontal="center" vertical="center"/>
    </xf>
    <xf numFmtId="0" fontId="5" fillId="6" borderId="23" xfId="3" applyNumberFormat="1" applyFont="1" applyFill="1" applyBorder="1" applyAlignment="1">
      <alignment horizontal="center" vertical="center"/>
    </xf>
    <xf numFmtId="1" fontId="5" fillId="4" borderId="1" xfId="3" applyNumberFormat="1" applyFont="1" applyFill="1" applyBorder="1" applyAlignment="1">
      <alignment horizontal="center" vertical="center"/>
    </xf>
    <xf numFmtId="1" fontId="5" fillId="4" borderId="1" xfId="3" applyNumberFormat="1" applyFont="1" applyFill="1" applyBorder="1" applyAlignment="1" applyProtection="1">
      <alignment horizontal="center" vertical="center"/>
      <protection locked="0"/>
    </xf>
    <xf numFmtId="1" fontId="5" fillId="6" borderId="1" xfId="3" applyNumberFormat="1" applyFont="1" applyFill="1" applyBorder="1" applyAlignment="1">
      <alignment horizontal="center" vertical="center"/>
    </xf>
    <xf numFmtId="1" fontId="5" fillId="4" borderId="42" xfId="3" applyNumberFormat="1" applyFont="1" applyFill="1" applyBorder="1" applyAlignment="1">
      <alignment horizontal="center" vertical="center"/>
    </xf>
    <xf numFmtId="1" fontId="5" fillId="8" borderId="14" xfId="3" applyNumberFormat="1" applyFont="1" applyFill="1" applyBorder="1" applyAlignment="1">
      <alignment horizontal="center" vertical="center"/>
    </xf>
    <xf numFmtId="0" fontId="5" fillId="8" borderId="12" xfId="3" applyNumberFormat="1" applyFont="1" applyFill="1" applyBorder="1" applyAlignment="1">
      <alignment horizontal="center" vertical="center"/>
    </xf>
    <xf numFmtId="0" fontId="5" fillId="8" borderId="42" xfId="3" applyNumberFormat="1" applyFont="1" applyFill="1" applyBorder="1" applyAlignment="1">
      <alignment horizontal="center" vertical="center"/>
    </xf>
    <xf numFmtId="1" fontId="5" fillId="4" borderId="16" xfId="3" applyNumberFormat="1" applyFont="1" applyFill="1" applyBorder="1" applyAlignment="1">
      <alignment horizontal="center" vertical="center"/>
    </xf>
    <xf numFmtId="1" fontId="5" fillId="4" borderId="12" xfId="3" applyNumberFormat="1" applyFont="1" applyFill="1" applyBorder="1" applyAlignment="1">
      <alignment horizontal="center" vertical="center"/>
    </xf>
    <xf numFmtId="1" fontId="5" fillId="8" borderId="16" xfId="3" applyNumberFormat="1" applyFont="1" applyFill="1" applyBorder="1" applyAlignment="1">
      <alignment horizontal="center" vertical="center"/>
    </xf>
    <xf numFmtId="1" fontId="5" fillId="8" borderId="1" xfId="3" applyNumberFormat="1" applyFont="1" applyFill="1" applyBorder="1" applyAlignment="1">
      <alignment horizontal="center" vertical="center"/>
    </xf>
    <xf numFmtId="1" fontId="5" fillId="8" borderId="12" xfId="3" applyNumberFormat="1" applyFont="1" applyFill="1" applyBorder="1" applyAlignment="1">
      <alignment horizontal="center" vertical="center"/>
    </xf>
    <xf numFmtId="1" fontId="5" fillId="8" borderId="42" xfId="3" applyNumberFormat="1" applyFont="1" applyFill="1" applyBorder="1" applyAlignment="1">
      <alignment horizontal="center" vertical="center"/>
    </xf>
    <xf numFmtId="1" fontId="5" fillId="8" borderId="43" xfId="3" applyNumberFormat="1" applyFont="1" applyFill="1" applyBorder="1" applyAlignment="1">
      <alignment horizontal="center" vertical="center"/>
    </xf>
    <xf numFmtId="0" fontId="5" fillId="8" borderId="16" xfId="3" applyNumberFormat="1" applyFont="1" applyFill="1" applyBorder="1" applyAlignment="1">
      <alignment horizontal="center" vertical="center"/>
    </xf>
    <xf numFmtId="0" fontId="5" fillId="8" borderId="1" xfId="3" applyNumberFormat="1" applyFont="1" applyFill="1" applyBorder="1" applyAlignment="1">
      <alignment horizontal="center" vertical="center"/>
    </xf>
    <xf numFmtId="1" fontId="5" fillId="4" borderId="8" xfId="3" applyNumberFormat="1" applyFont="1" applyFill="1" applyBorder="1" applyAlignment="1">
      <alignment horizontal="center" vertical="center"/>
    </xf>
    <xf numFmtId="1" fontId="5" fillId="6" borderId="8" xfId="3" applyNumberFormat="1" applyFont="1" applyFill="1" applyBorder="1" applyAlignment="1">
      <alignment horizontal="center" vertical="center"/>
    </xf>
    <xf numFmtId="0" fontId="5" fillId="8" borderId="44" xfId="3" applyNumberFormat="1" applyFont="1" applyFill="1" applyBorder="1" applyAlignment="1">
      <alignment horizontal="center" vertical="center"/>
    </xf>
    <xf numFmtId="0" fontId="5" fillId="4" borderId="42" xfId="3" applyNumberFormat="1" applyFont="1" applyFill="1" applyBorder="1" applyAlignment="1">
      <alignment horizontal="center" vertical="center"/>
    </xf>
    <xf numFmtId="0" fontId="5" fillId="4" borderId="11" xfId="3" applyNumberFormat="1" applyFont="1" applyFill="1" applyBorder="1" applyAlignment="1" applyProtection="1">
      <alignment horizontal="center" vertical="center"/>
      <protection locked="0"/>
    </xf>
    <xf numFmtId="0" fontId="5" fillId="8" borderId="0" xfId="3" applyNumberFormat="1" applyFont="1" applyFill="1" applyBorder="1" applyAlignment="1">
      <alignment horizontal="center" vertical="center"/>
    </xf>
    <xf numFmtId="0" fontId="5" fillId="8" borderId="45" xfId="3" applyNumberFormat="1" applyFont="1" applyFill="1" applyBorder="1" applyAlignment="1">
      <alignment horizontal="center" vertical="center"/>
    </xf>
    <xf numFmtId="0" fontId="5" fillId="4" borderId="45" xfId="3" applyNumberFormat="1" applyFont="1" applyFill="1" applyBorder="1" applyAlignment="1">
      <alignment horizontal="center" vertical="center"/>
    </xf>
    <xf numFmtId="0" fontId="5" fillId="4" borderId="7" xfId="3" applyNumberFormat="1" applyFont="1" applyFill="1" applyBorder="1" applyAlignment="1" applyProtection="1">
      <alignment horizontal="center" vertical="center"/>
      <protection locked="0"/>
    </xf>
    <xf numFmtId="0" fontId="5" fillId="4" borderId="35" xfId="3" applyNumberFormat="1" applyFont="1" applyFill="1" applyBorder="1" applyAlignment="1">
      <alignment horizontal="center" vertical="center"/>
    </xf>
    <xf numFmtId="0" fontId="5" fillId="8" borderId="46" xfId="3" applyNumberFormat="1" applyFont="1" applyFill="1" applyBorder="1" applyAlignment="1">
      <alignment horizontal="center" vertical="center"/>
    </xf>
    <xf numFmtId="0" fontId="5" fillId="8" borderId="47" xfId="3" applyNumberFormat="1" applyFont="1" applyFill="1" applyBorder="1" applyAlignment="1">
      <alignment horizontal="center" vertical="center"/>
    </xf>
    <xf numFmtId="0" fontId="5" fillId="8" borderId="48" xfId="3" applyNumberFormat="1" applyFont="1" applyFill="1" applyBorder="1" applyAlignment="1">
      <alignment horizontal="center" vertical="center"/>
    </xf>
    <xf numFmtId="0" fontId="5" fillId="8" borderId="49" xfId="3" applyNumberFormat="1" applyFont="1" applyFill="1" applyBorder="1" applyAlignment="1">
      <alignment horizontal="center" vertical="center"/>
    </xf>
    <xf numFmtId="0" fontId="5" fillId="4" borderId="48" xfId="3" applyNumberFormat="1" applyFont="1" applyFill="1" applyBorder="1" applyAlignment="1">
      <alignment horizontal="center" vertical="center"/>
    </xf>
    <xf numFmtId="0" fontId="5" fillId="4" borderId="49" xfId="3" applyNumberFormat="1" applyFont="1" applyFill="1" applyBorder="1" applyAlignment="1">
      <alignment horizontal="center" vertical="center"/>
    </xf>
    <xf numFmtId="0" fontId="5" fillId="8" borderId="50" xfId="3" applyNumberFormat="1" applyFont="1" applyFill="1" applyBorder="1" applyAlignment="1">
      <alignment horizontal="center" vertical="center"/>
    </xf>
    <xf numFmtId="0" fontId="5" fillId="8" borderId="51" xfId="3" applyNumberFormat="1" applyFont="1" applyFill="1" applyBorder="1" applyAlignment="1">
      <alignment horizontal="center" vertical="center"/>
    </xf>
    <xf numFmtId="0" fontId="5" fillId="4" borderId="51" xfId="3" applyNumberFormat="1" applyFont="1" applyFill="1" applyBorder="1" applyAlignment="1">
      <alignment horizontal="center" vertical="center"/>
    </xf>
    <xf numFmtId="1" fontId="5" fillId="6" borderId="32" xfId="3" applyNumberFormat="1" applyFont="1" applyFill="1" applyBorder="1" applyAlignment="1">
      <alignment horizontal="center" vertical="center"/>
    </xf>
    <xf numFmtId="0" fontId="5" fillId="7" borderId="42" xfId="3" applyNumberFormat="1" applyFont="1" applyFill="1" applyBorder="1" applyAlignment="1">
      <alignment horizontal="center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1" fontId="5" fillId="6" borderId="20" xfId="3" applyNumberFormat="1" applyFont="1" applyFill="1" applyBorder="1" applyAlignment="1">
      <alignment horizontal="center" vertical="center"/>
    </xf>
    <xf numFmtId="0" fontId="5" fillId="4" borderId="14" xfId="3" applyNumberFormat="1" applyFont="1" applyFill="1" applyBorder="1" applyAlignment="1">
      <alignment horizontal="center" vertical="center" wrapText="1"/>
    </xf>
    <xf numFmtId="0" fontId="19" fillId="3" borderId="0" xfId="3" applyFont="1" applyFill="1"/>
    <xf numFmtId="0" fontId="5" fillId="4" borderId="53" xfId="3" applyNumberFormat="1" applyFont="1" applyFill="1" applyBorder="1" applyAlignment="1">
      <alignment horizontal="center" vertical="center"/>
    </xf>
    <xf numFmtId="0" fontId="5" fillId="4" borderId="0" xfId="3" applyNumberFormat="1" applyFont="1" applyFill="1" applyBorder="1" applyAlignment="1">
      <alignment horizontal="center" vertical="center"/>
    </xf>
    <xf numFmtId="0" fontId="5" fillId="4" borderId="5" xfId="3" applyNumberFormat="1" applyFont="1" applyFill="1" applyBorder="1" applyAlignment="1">
      <alignment horizontal="center" vertical="center"/>
    </xf>
    <xf numFmtId="0" fontId="5" fillId="6" borderId="55" xfId="3" applyNumberFormat="1" applyFont="1" applyFill="1" applyBorder="1" applyAlignment="1">
      <alignment horizontal="center" vertical="center"/>
    </xf>
    <xf numFmtId="0" fontId="5" fillId="4" borderId="56" xfId="3" applyNumberFormat="1" applyFont="1" applyFill="1" applyBorder="1" applyAlignment="1">
      <alignment horizontal="center" vertical="center"/>
    </xf>
    <xf numFmtId="0" fontId="5" fillId="6" borderId="18" xfId="3" applyNumberFormat="1" applyFont="1" applyFill="1" applyBorder="1" applyAlignment="1">
      <alignment horizontal="center" vertical="center"/>
    </xf>
    <xf numFmtId="0" fontId="5" fillId="7" borderId="56" xfId="3" applyNumberFormat="1" applyFont="1" applyFill="1" applyBorder="1" applyAlignment="1">
      <alignment horizontal="center" vertical="center"/>
    </xf>
    <xf numFmtId="0" fontId="5" fillId="4" borderId="56" xfId="3" applyNumberFormat="1" applyFont="1" applyFill="1" applyBorder="1" applyAlignment="1" applyProtection="1">
      <alignment horizontal="center" vertical="center"/>
      <protection locked="0"/>
    </xf>
    <xf numFmtId="0" fontId="5" fillId="7" borderId="56" xfId="3" applyNumberFormat="1" applyFont="1" applyFill="1" applyBorder="1" applyAlignment="1" applyProtection="1">
      <alignment horizontal="center" vertical="center"/>
      <protection locked="0"/>
    </xf>
    <xf numFmtId="0" fontId="5" fillId="4" borderId="18" xfId="3" applyNumberFormat="1" applyFont="1" applyFill="1" applyBorder="1" applyAlignment="1">
      <alignment horizontal="center" vertical="center"/>
    </xf>
    <xf numFmtId="0" fontId="5" fillId="8" borderId="24" xfId="3" applyNumberFormat="1" applyFont="1" applyFill="1" applyBorder="1" applyAlignment="1">
      <alignment horizontal="center" vertical="center"/>
    </xf>
    <xf numFmtId="0" fontId="5" fillId="8" borderId="14" xfId="3" applyNumberFormat="1" applyFont="1" applyFill="1" applyBorder="1" applyAlignment="1">
      <alignment horizontal="center" vertical="center"/>
    </xf>
    <xf numFmtId="0" fontId="5" fillId="8" borderId="56" xfId="3" applyNumberFormat="1" applyFont="1" applyFill="1" applyBorder="1" applyAlignment="1">
      <alignment horizontal="center" vertical="center"/>
    </xf>
    <xf numFmtId="0" fontId="5" fillId="4" borderId="59" xfId="3" applyNumberFormat="1" applyFont="1" applyFill="1" applyBorder="1" applyAlignment="1">
      <alignment horizontal="center" vertical="center"/>
    </xf>
    <xf numFmtId="0" fontId="5" fillId="8" borderId="60" xfId="3" applyNumberFormat="1" applyFont="1" applyFill="1" applyBorder="1" applyAlignment="1">
      <alignment horizontal="center" vertical="center"/>
    </xf>
    <xf numFmtId="0" fontId="5" fillId="8" borderId="58" xfId="3" applyNumberFormat="1" applyFont="1" applyFill="1" applyBorder="1" applyAlignment="1">
      <alignment horizontal="center" vertical="center"/>
    </xf>
    <xf numFmtId="0" fontId="5" fillId="8" borderId="53" xfId="3" applyNumberFormat="1" applyFont="1" applyFill="1" applyBorder="1" applyAlignment="1">
      <alignment horizontal="center" vertical="center"/>
    </xf>
    <xf numFmtId="0" fontId="5" fillId="4" borderId="57" xfId="3" applyNumberFormat="1" applyFont="1" applyFill="1" applyBorder="1" applyAlignment="1">
      <alignment horizontal="center" vertical="center"/>
    </xf>
    <xf numFmtId="0" fontId="5" fillId="4" borderId="39" xfId="3" applyNumberFormat="1" applyFont="1" applyFill="1" applyBorder="1" applyAlignment="1">
      <alignment horizontal="center" vertical="center"/>
    </xf>
    <xf numFmtId="0" fontId="5" fillId="6" borderId="61" xfId="3" applyNumberFormat="1" applyFont="1" applyFill="1" applyBorder="1" applyAlignment="1">
      <alignment horizontal="center" vertical="center"/>
    </xf>
    <xf numFmtId="1" fontId="5" fillId="8" borderId="56" xfId="3" applyNumberFormat="1" applyFont="1" applyFill="1" applyBorder="1" applyAlignment="1">
      <alignment horizontal="center" vertical="center"/>
    </xf>
    <xf numFmtId="0" fontId="5" fillId="6" borderId="62" xfId="3" applyNumberFormat="1" applyFont="1" applyFill="1" applyBorder="1" applyAlignment="1">
      <alignment horizontal="center" vertical="center"/>
    </xf>
    <xf numFmtId="0" fontId="5" fillId="6" borderId="52" xfId="3" applyNumberFormat="1" applyFont="1" applyFill="1" applyBorder="1" applyAlignment="1">
      <alignment horizontal="center" vertical="center"/>
    </xf>
    <xf numFmtId="1" fontId="5" fillId="4" borderId="24" xfId="3" applyNumberFormat="1" applyFont="1" applyFill="1" applyBorder="1" applyAlignment="1">
      <alignment horizontal="center" vertical="center"/>
    </xf>
    <xf numFmtId="0" fontId="5" fillId="4" borderId="61" xfId="3" applyNumberFormat="1" applyFont="1" applyFill="1" applyBorder="1" applyAlignment="1">
      <alignment horizontal="center" vertical="center"/>
    </xf>
    <xf numFmtId="0" fontId="5" fillId="4" borderId="65" xfId="3" applyFont="1" applyFill="1" applyBorder="1" applyAlignment="1">
      <alignment horizontal="center" vertical="center"/>
    </xf>
    <xf numFmtId="0" fontId="5" fillId="4" borderId="66" xfId="3" applyFont="1" applyFill="1" applyBorder="1" applyAlignment="1">
      <alignment horizontal="center" vertical="center"/>
    </xf>
    <xf numFmtId="0" fontId="5" fillId="4" borderId="21" xfId="3" applyNumberFormat="1" applyFont="1" applyFill="1" applyBorder="1" applyAlignment="1" applyProtection="1">
      <alignment horizontal="center" vertical="center"/>
      <protection locked="0"/>
    </xf>
    <xf numFmtId="0" fontId="5" fillId="4" borderId="20" xfId="3" applyNumberFormat="1" applyFont="1" applyFill="1" applyBorder="1" applyAlignment="1" applyProtection="1">
      <alignment horizontal="center" vertical="center"/>
      <protection locked="0"/>
    </xf>
    <xf numFmtId="0" fontId="5" fillId="4" borderId="39" xfId="3" applyNumberFormat="1" applyFont="1" applyFill="1" applyBorder="1" applyAlignment="1" applyProtection="1">
      <alignment horizontal="center" vertical="center"/>
      <protection locked="0"/>
    </xf>
    <xf numFmtId="0" fontId="18" fillId="4" borderId="38" xfId="3" applyNumberFormat="1" applyFont="1" applyFill="1" applyBorder="1" applyAlignment="1">
      <alignment horizontal="left" vertical="center" wrapText="1"/>
    </xf>
    <xf numFmtId="0" fontId="18" fillId="4" borderId="5" xfId="3" applyNumberFormat="1" applyFont="1" applyFill="1" applyBorder="1" applyAlignment="1">
      <alignment horizontal="left" vertical="center" wrapText="1"/>
    </xf>
    <xf numFmtId="0" fontId="18" fillId="4" borderId="3" xfId="3" applyNumberFormat="1" applyFont="1" applyFill="1" applyBorder="1" applyAlignment="1">
      <alignment horizontal="left" vertical="center" wrapText="1"/>
    </xf>
    <xf numFmtId="0" fontId="18" fillId="3" borderId="1" xfId="3" applyNumberFormat="1" applyFont="1" applyFill="1" applyBorder="1" applyAlignment="1">
      <alignment horizontal="left" vertical="center" wrapText="1"/>
    </xf>
    <xf numFmtId="0" fontId="20" fillId="3" borderId="2" xfId="3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2" borderId="67" xfId="3" applyNumberFormat="1" applyFont="1" applyFill="1" applyBorder="1" applyAlignment="1">
      <alignment horizontal="center" vertical="center" wrapText="1"/>
    </xf>
    <xf numFmtId="0" fontId="5" fillId="2" borderId="68" xfId="3" applyNumberFormat="1" applyFont="1" applyFill="1" applyBorder="1" applyAlignment="1">
      <alignment horizontal="center" vertical="center"/>
    </xf>
    <xf numFmtId="0" fontId="5" fillId="2" borderId="69" xfId="3" applyNumberFormat="1" applyFont="1" applyFill="1" applyBorder="1" applyAlignment="1">
      <alignment horizontal="center" vertical="center" wrapText="1"/>
    </xf>
    <xf numFmtId="0" fontId="5" fillId="2" borderId="70" xfId="3" applyNumberFormat="1" applyFont="1" applyFill="1" applyBorder="1" applyAlignment="1">
      <alignment horizontal="center" vertical="center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" xfId="3" applyNumberFormat="1" applyFont="1" applyFill="1" applyBorder="1" applyAlignment="1">
      <alignment horizontal="center" vertical="center"/>
    </xf>
    <xf numFmtId="0" fontId="5" fillId="2" borderId="2" xfId="3" applyNumberFormat="1" applyFont="1" applyFill="1" applyBorder="1" applyAlignment="1">
      <alignment horizontal="center" vertical="center" wrapText="1"/>
    </xf>
    <xf numFmtId="0" fontId="5" fillId="2" borderId="71" xfId="3" applyNumberFormat="1" applyFont="1" applyFill="1" applyBorder="1" applyAlignment="1">
      <alignment horizontal="center" vertical="center"/>
    </xf>
    <xf numFmtId="0" fontId="5" fillId="2" borderId="72" xfId="3" applyNumberFormat="1" applyFont="1" applyFill="1" applyBorder="1" applyAlignment="1">
      <alignment horizontal="center" vertical="center"/>
    </xf>
    <xf numFmtId="0" fontId="5" fillId="2" borderId="10" xfId="3" applyNumberFormat="1" applyFont="1" applyFill="1" applyBorder="1" applyAlignment="1">
      <alignment horizontal="center" vertical="center" wrapText="1"/>
    </xf>
    <xf numFmtId="0" fontId="5" fillId="2" borderId="8" xfId="3" applyNumberFormat="1" applyFont="1" applyFill="1" applyBorder="1" applyAlignment="1">
      <alignment horizontal="center" vertical="center"/>
    </xf>
    <xf numFmtId="0" fontId="5" fillId="2" borderId="36" xfId="3" applyNumberFormat="1" applyFont="1" applyFill="1" applyBorder="1" applyAlignment="1">
      <alignment horizontal="center" vertical="center" wrapText="1"/>
    </xf>
    <xf numFmtId="0" fontId="5" fillId="2" borderId="73" xfId="3" applyNumberFormat="1" applyFont="1" applyFill="1" applyBorder="1" applyAlignment="1">
      <alignment horizontal="center" vertical="center"/>
    </xf>
    <xf numFmtId="0" fontId="5" fillId="2" borderId="78" xfId="3" applyNumberFormat="1" applyFont="1" applyFill="1" applyBorder="1" applyAlignment="1">
      <alignment horizontal="center" vertical="center"/>
    </xf>
    <xf numFmtId="0" fontId="5" fillId="2" borderId="79" xfId="3" applyNumberFormat="1" applyFont="1" applyFill="1" applyBorder="1" applyAlignment="1">
      <alignment horizontal="center" vertical="center" wrapText="1"/>
    </xf>
    <xf numFmtId="0" fontId="5" fillId="2" borderId="80" xfId="3" applyNumberFormat="1" applyFont="1" applyFill="1" applyBorder="1" applyAlignment="1">
      <alignment horizontal="center" vertical="center"/>
    </xf>
    <xf numFmtId="0" fontId="5" fillId="2" borderId="81" xfId="3" applyNumberFormat="1" applyFont="1" applyFill="1" applyBorder="1" applyAlignment="1">
      <alignment horizontal="center" vertical="center" wrapText="1"/>
    </xf>
    <xf numFmtId="0" fontId="5" fillId="2" borderId="82" xfId="3" applyNumberFormat="1" applyFont="1" applyFill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/>
    </xf>
    <xf numFmtId="0" fontId="19" fillId="4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Fill="1" applyAlignment="1">
      <alignment vertical="top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6" borderId="89" xfId="3" applyNumberFormat="1" applyFont="1" applyFill="1" applyBorder="1" applyAlignment="1">
      <alignment horizontal="center" vertical="center"/>
    </xf>
    <xf numFmtId="0" fontId="5" fillId="4" borderId="90" xfId="3" applyNumberFormat="1" applyFont="1" applyFill="1" applyBorder="1" applyAlignment="1" applyProtection="1">
      <alignment horizontal="center" vertical="center"/>
      <protection locked="0"/>
    </xf>
    <xf numFmtId="0" fontId="5" fillId="4" borderId="90" xfId="3" applyNumberFormat="1" applyFont="1" applyFill="1" applyBorder="1" applyAlignment="1">
      <alignment horizontal="center" vertical="center"/>
    </xf>
    <xf numFmtId="0" fontId="5" fillId="4" borderId="24" xfId="3" applyFont="1" applyFill="1" applyBorder="1" applyAlignment="1">
      <alignment horizontal="left" vertical="center"/>
    </xf>
    <xf numFmtId="0" fontId="5" fillId="4" borderId="39" xfId="3" applyFont="1" applyFill="1" applyBorder="1" applyAlignment="1">
      <alignment horizontal="left" vertical="center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21" fillId="3" borderId="1" xfId="3" applyNumberFormat="1" applyFont="1" applyFill="1" applyBorder="1" applyAlignment="1">
      <alignment horizontal="left" vertical="center" wrapText="1"/>
    </xf>
    <xf numFmtId="1" fontId="22" fillId="6" borderId="20" xfId="3" applyNumberFormat="1" applyFont="1" applyFill="1" applyBorder="1" applyAlignment="1">
      <alignment horizontal="center" vertical="center"/>
    </xf>
    <xf numFmtId="165" fontId="5" fillId="8" borderId="33" xfId="3" applyNumberFormat="1" applyFont="1" applyFill="1" applyBorder="1" applyAlignment="1">
      <alignment horizontal="center" vertical="center"/>
    </xf>
    <xf numFmtId="165" fontId="5" fillId="8" borderId="37" xfId="3" applyNumberFormat="1" applyFont="1" applyFill="1" applyBorder="1" applyAlignment="1">
      <alignment horizontal="center" vertical="center"/>
    </xf>
    <xf numFmtId="165" fontId="5" fillId="8" borderId="64" xfId="3" applyNumberFormat="1" applyFont="1" applyFill="1" applyBorder="1" applyAlignment="1">
      <alignment horizontal="center" vertical="center"/>
    </xf>
    <xf numFmtId="165" fontId="5" fillId="8" borderId="34" xfId="3" applyNumberFormat="1" applyFont="1" applyFill="1" applyBorder="1" applyAlignment="1">
      <alignment horizontal="center" vertical="center"/>
    </xf>
    <xf numFmtId="165" fontId="5" fillId="8" borderId="32" xfId="3" applyNumberFormat="1" applyFont="1" applyFill="1" applyBorder="1" applyAlignment="1">
      <alignment horizontal="center" vertical="center"/>
    </xf>
    <xf numFmtId="0" fontId="5" fillId="3" borderId="0" xfId="3" applyFill="1"/>
    <xf numFmtId="0" fontId="13" fillId="2" borderId="0" xfId="3" applyFont="1" applyFill="1" applyBorder="1" applyAlignment="1" applyProtection="1">
      <alignment horizontal="center" vertical="center"/>
      <protection locked="0"/>
    </xf>
    <xf numFmtId="0" fontId="14" fillId="2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3"/>
    <xf numFmtId="0" fontId="5" fillId="3" borderId="0" xfId="3" applyFill="1"/>
    <xf numFmtId="14" fontId="1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24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5" fillId="2" borderId="0" xfId="3" applyFont="1" applyFill="1" applyBorder="1" applyAlignment="1" applyProtection="1">
      <alignment horizontal="center" vertical="center"/>
      <protection locked="0"/>
    </xf>
    <xf numFmtId="0" fontId="25" fillId="2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 applyProtection="1">
      <alignment horizontal="center" vertical="center"/>
      <protection locked="0"/>
    </xf>
    <xf numFmtId="0" fontId="25" fillId="0" borderId="0" xfId="3" applyNumberFormat="1" applyFont="1" applyBorder="1" applyAlignment="1" applyProtection="1">
      <alignment horizontal="center" vertical="center"/>
      <protection locked="0"/>
    </xf>
    <xf numFmtId="0" fontId="25" fillId="0" borderId="0" xfId="3" applyFont="1" applyBorder="1"/>
    <xf numFmtId="0" fontId="30" fillId="2" borderId="0" xfId="3" applyFont="1" applyFill="1" applyBorder="1" applyAlignment="1" applyProtection="1">
      <alignment horizontal="center" vertical="center"/>
      <protection locked="0"/>
    </xf>
    <xf numFmtId="0" fontId="31" fillId="3" borderId="5" xfId="3" applyNumberFormat="1" applyFont="1" applyFill="1" applyBorder="1" applyAlignment="1" applyProtection="1">
      <alignment horizontal="center" vertical="center"/>
      <protection locked="0"/>
    </xf>
    <xf numFmtId="0" fontId="31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30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1" xfId="3" applyNumberFormat="1" applyFont="1" applyFill="1" applyBorder="1" applyAlignment="1" applyProtection="1">
      <alignment horizontal="center" vertical="center"/>
      <protection locked="0"/>
    </xf>
    <xf numFmtId="0" fontId="32" fillId="3" borderId="1" xfId="3" applyNumberFormat="1" applyFont="1" applyFill="1" applyBorder="1" applyAlignment="1" applyProtection="1">
      <alignment horizontal="center" vertical="center"/>
      <protection locked="0"/>
    </xf>
    <xf numFmtId="0" fontId="34" fillId="4" borderId="1" xfId="3" applyNumberFormat="1" applyFont="1" applyFill="1" applyBorder="1" applyAlignment="1">
      <alignment horizontal="center" vertical="center"/>
    </xf>
    <xf numFmtId="0" fontId="34" fillId="4" borderId="30" xfId="3" applyNumberFormat="1" applyFont="1" applyFill="1" applyBorder="1" applyAlignment="1">
      <alignment horizontal="center" vertical="center"/>
    </xf>
    <xf numFmtId="0" fontId="34" fillId="4" borderId="20" xfId="3" applyNumberFormat="1" applyFont="1" applyFill="1" applyBorder="1" applyAlignment="1">
      <alignment horizontal="center" vertical="center"/>
    </xf>
    <xf numFmtId="0" fontId="34" fillId="4" borderId="9" xfId="3" applyNumberFormat="1" applyFont="1" applyFill="1" applyBorder="1" applyAlignment="1">
      <alignment horizontal="center" vertical="center"/>
    </xf>
    <xf numFmtId="0" fontId="34" fillId="4" borderId="8" xfId="3" applyNumberFormat="1" applyFont="1" applyFill="1" applyBorder="1" applyAlignment="1">
      <alignment horizontal="center" vertical="center"/>
    </xf>
    <xf numFmtId="0" fontId="34" fillId="4" borderId="40" xfId="3" applyNumberFormat="1" applyFont="1" applyFill="1" applyBorder="1" applyAlignment="1">
      <alignment horizontal="center" vertical="center"/>
    </xf>
    <xf numFmtId="0" fontId="34" fillId="4" borderId="41" xfId="3" applyNumberFormat="1" applyFont="1" applyFill="1" applyBorder="1" applyAlignment="1">
      <alignment horizontal="center" vertical="center"/>
    </xf>
    <xf numFmtId="0" fontId="34" fillId="3" borderId="16" xfId="3" applyNumberFormat="1" applyFont="1" applyFill="1" applyBorder="1" applyAlignment="1">
      <alignment vertical="center"/>
    </xf>
    <xf numFmtId="0" fontId="35" fillId="2" borderId="0" xfId="3" applyFont="1" applyFill="1" applyBorder="1" applyAlignment="1" applyProtection="1">
      <alignment horizontal="center" vertical="center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1" fillId="3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91" xfId="3" applyNumberFormat="1" applyFont="1" applyFill="1" applyBorder="1" applyAlignment="1" applyProtection="1">
      <alignment horizontal="center" vertical="center"/>
      <protection locked="0"/>
    </xf>
    <xf numFmtId="0" fontId="5" fillId="6" borderId="11" xfId="3" applyNumberFormat="1" applyFont="1" applyFill="1" applyBorder="1" applyAlignment="1">
      <alignment horizontal="center" vertical="center"/>
    </xf>
    <xf numFmtId="0" fontId="5" fillId="4" borderId="91" xfId="3" applyNumberFormat="1" applyFont="1" applyFill="1" applyBorder="1" applyAlignment="1">
      <alignment horizontal="center" vertical="center"/>
    </xf>
    <xf numFmtId="0" fontId="5" fillId="8" borderId="20" xfId="3" applyNumberFormat="1" applyFont="1" applyFill="1" applyBorder="1" applyAlignment="1">
      <alignment horizontal="center" vertical="center"/>
    </xf>
    <xf numFmtId="0" fontId="5" fillId="8" borderId="91" xfId="3" applyNumberFormat="1" applyFont="1" applyFill="1" applyBorder="1" applyAlignment="1">
      <alignment horizontal="center" vertical="center"/>
    </xf>
    <xf numFmtId="0" fontId="5" fillId="8" borderId="39" xfId="3" applyNumberFormat="1" applyFont="1" applyFill="1" applyBorder="1" applyAlignment="1">
      <alignment horizontal="center" vertical="center"/>
    </xf>
    <xf numFmtId="0" fontId="8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0" fontId="5" fillId="4" borderId="58" xfId="3" applyNumberFormat="1" applyFont="1" applyFill="1" applyBorder="1" applyAlignment="1">
      <alignment horizontal="center" vertical="center"/>
    </xf>
    <xf numFmtId="0" fontId="5" fillId="3" borderId="92" xfId="3" applyFill="1" applyBorder="1"/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34" fillId="6" borderId="8" xfId="3" applyNumberFormat="1" applyFont="1" applyFill="1" applyBorder="1" applyAlignment="1">
      <alignment horizontal="center" vertical="center"/>
    </xf>
    <xf numFmtId="0" fontId="34" fillId="6" borderId="25" xfId="3" applyNumberFormat="1" applyFont="1" applyFill="1" applyBorder="1" applyAlignment="1">
      <alignment horizontal="left" vertical="center" wrapText="1"/>
    </xf>
    <xf numFmtId="0" fontId="31" fillId="4" borderId="1" xfId="3" applyNumberFormat="1" applyFont="1" applyFill="1" applyBorder="1" applyAlignment="1">
      <alignment horizontal="center" vertical="center"/>
    </xf>
    <xf numFmtId="0" fontId="31" fillId="4" borderId="24" xfId="3" applyNumberFormat="1" applyFont="1" applyFill="1" applyBorder="1" applyAlignment="1" applyProtection="1">
      <alignment horizontal="left" vertical="center" wrapText="1"/>
      <protection locked="0"/>
    </xf>
    <xf numFmtId="0" fontId="31" fillId="6" borderId="8" xfId="3" applyNumberFormat="1" applyFont="1" applyFill="1" applyBorder="1" applyAlignment="1">
      <alignment horizontal="center" vertical="center"/>
    </xf>
    <xf numFmtId="0" fontId="31" fillId="6" borderId="25" xfId="3" applyNumberFormat="1" applyFont="1" applyFill="1" applyBorder="1" applyAlignment="1">
      <alignment horizontal="left" vertical="center" wrapText="1"/>
    </xf>
    <xf numFmtId="0" fontId="31" fillId="0" borderId="24" xfId="3" applyNumberFormat="1" applyFont="1" applyFill="1" applyBorder="1" applyAlignment="1">
      <alignment horizontal="left" vertical="center" wrapText="1"/>
    </xf>
    <xf numFmtId="0" fontId="38" fillId="4" borderId="7" xfId="3" applyNumberFormat="1" applyFont="1" applyFill="1" applyBorder="1" applyAlignment="1">
      <alignment horizontal="center" vertical="center"/>
    </xf>
    <xf numFmtId="0" fontId="38" fillId="4" borderId="57" xfId="3" applyNumberFormat="1" applyFont="1" applyFill="1" applyBorder="1" applyAlignment="1">
      <alignment horizontal="left" vertical="center" wrapText="1"/>
    </xf>
    <xf numFmtId="0" fontId="38" fillId="4" borderId="39" xfId="3" applyNumberFormat="1" applyFont="1" applyFill="1" applyBorder="1" applyAlignment="1">
      <alignment horizontal="left" vertical="center" wrapText="1"/>
    </xf>
    <xf numFmtId="0" fontId="31" fillId="4" borderId="1" xfId="3" applyNumberFormat="1" applyFont="1" applyFill="1" applyBorder="1" applyAlignment="1" applyProtection="1">
      <alignment horizontal="left" vertical="center" wrapText="1"/>
      <protection locked="0"/>
    </xf>
    <xf numFmtId="0" fontId="31" fillId="4" borderId="1" xfId="3" applyNumberFormat="1" applyFont="1" applyFill="1" applyBorder="1" applyAlignment="1">
      <alignment horizontal="left" vertical="center" wrapText="1"/>
    </xf>
    <xf numFmtId="0" fontId="38" fillId="4" borderId="1" xfId="3" applyNumberFormat="1" applyFont="1" applyFill="1" applyBorder="1" applyAlignment="1">
      <alignment horizontal="center" vertical="center"/>
    </xf>
    <xf numFmtId="0" fontId="38" fillId="4" borderId="1" xfId="3" applyNumberFormat="1" applyFont="1" applyFill="1" applyBorder="1" applyAlignment="1">
      <alignment horizontal="left" vertical="center" wrapText="1"/>
    </xf>
    <xf numFmtId="0" fontId="38" fillId="4" borderId="11" xfId="3" applyNumberFormat="1" applyFont="1" applyFill="1" applyBorder="1" applyAlignment="1">
      <alignment horizontal="center" vertical="center"/>
    </xf>
    <xf numFmtId="0" fontId="31" fillId="6" borderId="8" xfId="3" applyNumberFormat="1" applyFont="1" applyFill="1" applyBorder="1" applyAlignment="1" applyProtection="1">
      <alignment horizontal="left" vertical="center" wrapText="1"/>
      <protection locked="0"/>
    </xf>
    <xf numFmtId="0" fontId="32" fillId="4" borderId="1" xfId="3" applyNumberFormat="1" applyFont="1" applyFill="1" applyBorder="1" applyAlignment="1">
      <alignment horizontal="center" vertical="center"/>
    </xf>
    <xf numFmtId="0" fontId="32" fillId="4" borderId="8" xfId="3" applyNumberFormat="1" applyFont="1" applyFill="1" applyBorder="1" applyAlignment="1">
      <alignment horizontal="center" vertical="center"/>
    </xf>
    <xf numFmtId="0" fontId="32" fillId="4" borderId="25" xfId="3" applyNumberFormat="1" applyFont="1" applyFill="1" applyBorder="1" applyAlignment="1">
      <alignment horizontal="left" vertical="center" wrapText="1"/>
    </xf>
    <xf numFmtId="0" fontId="32" fillId="4" borderId="39" xfId="3" applyNumberFormat="1" applyFont="1" applyFill="1" applyBorder="1" applyAlignment="1" applyProtection="1">
      <alignment horizontal="left" vertical="center" wrapText="1"/>
      <protection locked="0"/>
    </xf>
    <xf numFmtId="0" fontId="32" fillId="4" borderId="24" xfId="3" applyNumberFormat="1" applyFont="1" applyFill="1" applyBorder="1" applyAlignment="1" applyProtection="1">
      <alignment horizontal="left" vertical="center" wrapText="1"/>
      <protection locked="0"/>
    </xf>
    <xf numFmtId="0" fontId="1" fillId="4" borderId="24" xfId="3" applyNumberFormat="1" applyFont="1" applyFill="1" applyBorder="1" applyAlignment="1" applyProtection="1">
      <alignment horizontal="center" vertical="center"/>
      <protection locked="0"/>
    </xf>
    <xf numFmtId="1" fontId="5" fillId="6" borderId="63" xfId="3" applyNumberFormat="1" applyFont="1" applyFill="1" applyBorder="1" applyAlignment="1">
      <alignment horizontal="center" vertical="center"/>
    </xf>
    <xf numFmtId="1" fontId="5" fillId="6" borderId="19" xfId="3" applyNumberFormat="1" applyFont="1" applyFill="1" applyBorder="1" applyAlignment="1">
      <alignment horizontal="center" vertical="center"/>
    </xf>
    <xf numFmtId="1" fontId="5" fillId="6" borderId="52" xfId="3" applyNumberFormat="1" applyFont="1" applyFill="1" applyBorder="1" applyAlignment="1">
      <alignment horizontal="center" vertical="center"/>
    </xf>
    <xf numFmtId="1" fontId="5" fillId="6" borderId="26" xfId="3" applyNumberFormat="1" applyFont="1" applyFill="1" applyBorder="1" applyAlignment="1">
      <alignment horizontal="center" vertical="center"/>
    </xf>
    <xf numFmtId="1" fontId="5" fillId="6" borderId="23" xfId="3" applyNumberFormat="1" applyFont="1" applyFill="1" applyBorder="1" applyAlignment="1">
      <alignment horizontal="center" vertical="center"/>
    </xf>
    <xf numFmtId="0" fontId="39" fillId="4" borderId="1" xfId="3" applyNumberFormat="1" applyFont="1" applyFill="1" applyBorder="1" applyAlignment="1">
      <alignment horizontal="center" vertical="center"/>
    </xf>
    <xf numFmtId="0" fontId="5" fillId="4" borderId="0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5" xfId="3" applyNumberFormat="1" applyFont="1" applyFill="1" applyBorder="1" applyAlignment="1" applyProtection="1">
      <alignment horizontal="center" vertical="center"/>
      <protection locked="0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5" fillId="4" borderId="18" xfId="3" applyNumberFormat="1" applyFont="1" applyFill="1" applyBorder="1" applyAlignment="1">
      <alignment horizontal="center" vertical="center"/>
    </xf>
    <xf numFmtId="0" fontId="5" fillId="4" borderId="17" xfId="3" applyNumberFormat="1" applyFont="1" applyFill="1" applyBorder="1" applyAlignment="1">
      <alignment horizontal="center" vertical="center"/>
    </xf>
    <xf numFmtId="0" fontId="5" fillId="4" borderId="29" xfId="3" applyNumberFormat="1" applyFont="1" applyFill="1" applyBorder="1" applyAlignment="1" applyProtection="1">
      <alignment horizontal="center" vertical="center"/>
      <protection locked="0"/>
    </xf>
    <xf numFmtId="0" fontId="5" fillId="4" borderId="30" xfId="3" applyNumberFormat="1" applyFont="1" applyFill="1" applyBorder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/>
      <protection locked="0"/>
    </xf>
    <xf numFmtId="0" fontId="5" fillId="4" borderId="5" xfId="3" applyNumberFormat="1" applyFont="1" applyFill="1" applyBorder="1" applyAlignment="1" applyProtection="1">
      <alignment horizontal="center" vertical="center"/>
      <protection locked="0"/>
    </xf>
    <xf numFmtId="0" fontId="31" fillId="4" borderId="3" xfId="3" applyNumberFormat="1" applyFont="1" applyFill="1" applyBorder="1" applyAlignment="1" applyProtection="1">
      <alignment horizontal="left" vertical="center" wrapText="1"/>
      <protection locked="0"/>
    </xf>
    <xf numFmtId="0" fontId="5" fillId="4" borderId="93" xfId="3" applyNumberFormat="1" applyFont="1" applyFill="1" applyBorder="1" applyAlignment="1">
      <alignment horizontal="center" vertical="center"/>
    </xf>
    <xf numFmtId="0" fontId="5" fillId="4" borderId="94" xfId="3" applyNumberFormat="1" applyFont="1" applyFill="1" applyBorder="1" applyAlignment="1">
      <alignment horizontal="center" vertical="center"/>
    </xf>
    <xf numFmtId="0" fontId="5" fillId="6" borderId="3" xfId="3" applyNumberFormat="1" applyFont="1" applyFill="1" applyBorder="1" applyAlignment="1">
      <alignment horizontal="center" vertical="center"/>
    </xf>
    <xf numFmtId="0" fontId="5" fillId="4" borderId="5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7" xfId="3" applyNumberFormat="1" applyFont="1" applyFill="1" applyBorder="1" applyAlignment="1" applyProtection="1">
      <alignment horizontal="center" vertical="center"/>
      <protection locked="0"/>
    </xf>
    <xf numFmtId="0" fontId="5" fillId="4" borderId="6" xfId="3" applyNumberFormat="1" applyFont="1" applyFill="1" applyBorder="1" applyAlignment="1" applyProtection="1">
      <alignment horizontal="center" vertical="center"/>
      <protection locked="0"/>
    </xf>
    <xf numFmtId="0" fontId="5" fillId="2" borderId="96" xfId="3" applyNumberFormat="1" applyFont="1" applyFill="1" applyBorder="1" applyAlignment="1">
      <alignment horizontal="center" vertical="center"/>
    </xf>
    <xf numFmtId="0" fontId="5" fillId="2" borderId="97" xfId="3" applyNumberFormat="1" applyFont="1" applyFill="1" applyBorder="1" applyAlignment="1">
      <alignment horizontal="center" vertical="center" wrapText="1"/>
    </xf>
    <xf numFmtId="0" fontId="5" fillId="2" borderId="5" xfId="3" applyNumberFormat="1" applyFont="1" applyFill="1" applyBorder="1" applyAlignment="1">
      <alignment horizontal="center" vertical="center"/>
    </xf>
    <xf numFmtId="0" fontId="5" fillId="2" borderId="6" xfId="3" applyNumberFormat="1" applyFont="1" applyFill="1" applyBorder="1" applyAlignment="1">
      <alignment horizontal="center" vertical="center" wrapText="1"/>
    </xf>
    <xf numFmtId="0" fontId="5" fillId="2" borderId="98" xfId="3" applyNumberFormat="1" applyFont="1" applyFill="1" applyBorder="1" applyAlignment="1">
      <alignment horizontal="center" vertical="center"/>
    </xf>
    <xf numFmtId="0" fontId="5" fillId="4" borderId="100" xfId="3" applyNumberFormat="1" applyFont="1" applyFill="1" applyBorder="1" applyAlignment="1" applyProtection="1">
      <alignment horizontal="center" vertical="center"/>
      <protection locked="0"/>
    </xf>
    <xf numFmtId="0" fontId="31" fillId="6" borderId="19" xfId="3" applyNumberFormat="1" applyFont="1" applyFill="1" applyBorder="1" applyAlignment="1">
      <alignment horizontal="center" vertical="center"/>
    </xf>
    <xf numFmtId="0" fontId="5" fillId="6" borderId="101" xfId="3" applyNumberFormat="1" applyFont="1" applyFill="1" applyBorder="1" applyAlignment="1">
      <alignment horizontal="center" vertical="center"/>
    </xf>
    <xf numFmtId="1" fontId="5" fillId="8" borderId="24" xfId="3" applyNumberFormat="1" applyFont="1" applyFill="1" applyBorder="1" applyAlignment="1">
      <alignment horizontal="center" vertical="center"/>
    </xf>
    <xf numFmtId="1" fontId="5" fillId="4" borderId="14" xfId="3" applyNumberFormat="1" applyFont="1" applyFill="1" applyBorder="1" applyAlignment="1">
      <alignment horizontal="center" vertical="center"/>
    </xf>
    <xf numFmtId="1" fontId="5" fillId="4" borderId="2" xfId="3" applyNumberFormat="1" applyFont="1" applyFill="1" applyBorder="1" applyAlignment="1">
      <alignment horizontal="center" vertical="center"/>
    </xf>
    <xf numFmtId="1" fontId="5" fillId="4" borderId="56" xfId="3" applyNumberFormat="1" applyFont="1" applyFill="1" applyBorder="1" applyAlignment="1">
      <alignment horizontal="center" vertical="center"/>
    </xf>
    <xf numFmtId="1" fontId="5" fillId="6" borderId="36" xfId="3" applyNumberFormat="1" applyFont="1" applyFill="1" applyBorder="1" applyAlignment="1">
      <alignment horizontal="center" vertical="center"/>
    </xf>
    <xf numFmtId="1" fontId="5" fillId="4" borderId="36" xfId="3" applyNumberFormat="1" applyFont="1" applyFill="1" applyBorder="1" applyAlignment="1">
      <alignment horizontal="center" vertical="center"/>
    </xf>
    <xf numFmtId="1" fontId="5" fillId="6" borderId="55" xfId="3" applyNumberFormat="1" applyFont="1" applyFill="1" applyBorder="1" applyAlignment="1">
      <alignment horizontal="center" vertical="center"/>
    </xf>
    <xf numFmtId="1" fontId="5" fillId="4" borderId="55" xfId="3" applyNumberFormat="1" applyFont="1" applyFill="1" applyBorder="1" applyAlignment="1">
      <alignment horizontal="center" vertical="center"/>
    </xf>
    <xf numFmtId="1" fontId="5" fillId="6" borderId="61" xfId="3" applyNumberFormat="1" applyFont="1" applyFill="1" applyBorder="1" applyAlignment="1">
      <alignment horizontal="center" vertical="center"/>
    </xf>
    <xf numFmtId="1" fontId="5" fillId="6" borderId="22" xfId="3" applyNumberFormat="1" applyFont="1" applyFill="1" applyBorder="1" applyAlignment="1">
      <alignment horizontal="center" vertical="center"/>
    </xf>
    <xf numFmtId="1" fontId="5" fillId="4" borderId="22" xfId="3" applyNumberFormat="1" applyFont="1" applyFill="1" applyBorder="1" applyAlignment="1">
      <alignment horizontal="center" vertical="center"/>
    </xf>
    <xf numFmtId="1" fontId="5" fillId="6" borderId="102" xfId="3" applyNumberFormat="1" applyFont="1" applyFill="1" applyBorder="1" applyAlignment="1">
      <alignment horizontal="center" vertical="center"/>
    </xf>
    <xf numFmtId="1" fontId="5" fillId="6" borderId="25" xfId="3" applyNumberFormat="1" applyFont="1" applyFill="1" applyBorder="1" applyAlignment="1">
      <alignment horizontal="center" vertical="center"/>
    </xf>
    <xf numFmtId="1" fontId="5" fillId="4" borderId="25" xfId="3" applyNumberFormat="1" applyFont="1" applyFill="1" applyBorder="1" applyAlignment="1">
      <alignment horizontal="center" vertical="center"/>
    </xf>
    <xf numFmtId="0" fontId="5" fillId="8" borderId="103" xfId="3" applyNumberFormat="1" applyFont="1" applyFill="1" applyBorder="1" applyAlignment="1">
      <alignment horizontal="center" vertical="center"/>
    </xf>
    <xf numFmtId="0" fontId="5" fillId="4" borderId="103" xfId="3" applyNumberFormat="1" applyFont="1" applyFill="1" applyBorder="1" applyAlignment="1">
      <alignment horizontal="center" vertical="center"/>
    </xf>
    <xf numFmtId="0" fontId="38" fillId="4" borderId="27" xfId="3" applyNumberFormat="1" applyFont="1" applyFill="1" applyBorder="1" applyAlignment="1">
      <alignment horizontal="left" vertical="center" wrapText="1"/>
    </xf>
    <xf numFmtId="0" fontId="38" fillId="4" borderId="24" xfId="3" applyNumberFormat="1" applyFont="1" applyFill="1" applyBorder="1" applyAlignment="1">
      <alignment horizontal="left" vertical="center" wrapText="1"/>
    </xf>
    <xf numFmtId="0" fontId="31" fillId="6" borderId="26" xfId="3" applyNumberFormat="1" applyFont="1" applyFill="1" applyBorder="1" applyAlignment="1">
      <alignment horizontal="left" vertical="center" wrapText="1"/>
    </xf>
    <xf numFmtId="0" fontId="31" fillId="6" borderId="25" xfId="3" applyNumberFormat="1" applyFont="1" applyFill="1" applyBorder="1" applyAlignment="1" applyProtection="1">
      <alignment horizontal="left" vertical="center" wrapText="1"/>
      <protection locked="0"/>
    </xf>
    <xf numFmtId="0" fontId="31" fillId="4" borderId="11" xfId="3" applyNumberFormat="1" applyFont="1" applyFill="1" applyBorder="1" applyAlignment="1">
      <alignment horizontal="center" vertical="center"/>
    </xf>
    <xf numFmtId="0" fontId="31" fillId="4" borderId="5" xfId="3" applyNumberFormat="1" applyFont="1" applyFill="1" applyBorder="1" applyAlignment="1" applyProtection="1">
      <alignment horizontal="left" vertical="center" wrapText="1"/>
      <protection locked="0"/>
    </xf>
    <xf numFmtId="0" fontId="5" fillId="4" borderId="54" xfId="3" applyNumberFormat="1" applyFont="1" applyFill="1" applyBorder="1" applyAlignment="1">
      <alignment horizontal="center" vertical="center"/>
    </xf>
    <xf numFmtId="0" fontId="5" fillId="6" borderId="54" xfId="3" applyNumberFormat="1" applyFont="1" applyFill="1" applyBorder="1" applyAlignment="1">
      <alignment horizontal="center" vertical="center"/>
    </xf>
    <xf numFmtId="0" fontId="5" fillId="7" borderId="54" xfId="3" applyNumberFormat="1" applyFont="1" applyFill="1" applyBorder="1" applyAlignment="1">
      <alignment horizontal="center" vertical="center"/>
    </xf>
    <xf numFmtId="0" fontId="5" fillId="4" borderId="106" xfId="3" applyNumberFormat="1" applyFont="1" applyFill="1" applyBorder="1" applyAlignment="1">
      <alignment horizontal="center" vertical="center"/>
    </xf>
    <xf numFmtId="0" fontId="5" fillId="4" borderId="105" xfId="3" applyNumberFormat="1" applyFont="1" applyFill="1" applyBorder="1" applyAlignment="1">
      <alignment horizontal="center" vertical="center"/>
    </xf>
    <xf numFmtId="0" fontId="5" fillId="4" borderId="107" xfId="3" applyNumberFormat="1" applyFont="1" applyFill="1" applyBorder="1" applyAlignment="1">
      <alignment horizontal="center" vertical="center"/>
    </xf>
    <xf numFmtId="0" fontId="5" fillId="7" borderId="105" xfId="3" applyNumberFormat="1" applyFont="1" applyFill="1" applyBorder="1" applyAlignment="1">
      <alignment horizontal="center" vertical="center"/>
    </xf>
    <xf numFmtId="0" fontId="5" fillId="4" borderId="109" xfId="3" applyNumberFormat="1" applyFont="1" applyFill="1" applyBorder="1" applyAlignment="1">
      <alignment horizontal="center" vertical="center"/>
    </xf>
    <xf numFmtId="0" fontId="31" fillId="4" borderId="108" xfId="3" applyNumberFormat="1" applyFont="1" applyFill="1" applyBorder="1" applyAlignment="1" applyProtection="1">
      <alignment horizontal="left" vertical="center" wrapText="1"/>
      <protection locked="0"/>
    </xf>
    <xf numFmtId="0" fontId="31" fillId="4" borderId="104" xfId="3" applyNumberFormat="1" applyFont="1" applyFill="1" applyBorder="1" applyAlignment="1">
      <alignment horizontal="center" vertical="center"/>
    </xf>
    <xf numFmtId="0" fontId="5" fillId="4" borderId="99" xfId="3" applyNumberFormat="1" applyFont="1" applyFill="1" applyBorder="1" applyAlignment="1">
      <alignment horizontal="center" vertical="center"/>
    </xf>
    <xf numFmtId="0" fontId="5" fillId="7" borderId="11" xfId="3" applyNumberFormat="1" applyFont="1" applyFill="1" applyBorder="1" applyAlignment="1">
      <alignment horizontal="center" vertical="center"/>
    </xf>
    <xf numFmtId="0" fontId="5" fillId="7" borderId="45" xfId="3" applyNumberFormat="1" applyFont="1" applyFill="1" applyBorder="1" applyAlignment="1">
      <alignment horizontal="center" vertical="center"/>
    </xf>
    <xf numFmtId="0" fontId="5" fillId="7" borderId="39" xfId="3" applyNumberFormat="1" applyFont="1" applyFill="1" applyBorder="1" applyAlignment="1">
      <alignment horizontal="center" vertical="center"/>
    </xf>
    <xf numFmtId="0" fontId="5" fillId="4" borderId="7" xfId="3" applyNumberFormat="1" applyFont="1" applyFill="1" applyBorder="1" applyAlignment="1">
      <alignment horizontal="center" vertical="center" wrapText="1"/>
    </xf>
    <xf numFmtId="0" fontId="1" fillId="7" borderId="24" xfId="3" applyNumberFormat="1" applyFont="1" applyFill="1" applyBorder="1" applyAlignment="1">
      <alignment horizontal="center" vertical="center"/>
    </xf>
    <xf numFmtId="0" fontId="1" fillId="4" borderId="57" xfId="3" applyNumberFormat="1" applyFont="1" applyFill="1" applyBorder="1" applyAlignment="1" applyProtection="1">
      <alignment horizontal="center" vertical="center"/>
      <protection locked="0"/>
    </xf>
    <xf numFmtId="0" fontId="1" fillId="2" borderId="68" xfId="3" applyNumberFormat="1" applyFont="1" applyFill="1" applyBorder="1" applyAlignment="1">
      <alignment horizontal="center" vertical="center"/>
    </xf>
    <xf numFmtId="0" fontId="1" fillId="4" borderId="90" xfId="3" applyNumberFormat="1" applyFont="1" applyFill="1" applyBorder="1" applyAlignment="1" applyProtection="1">
      <alignment horizontal="center" vertical="center"/>
      <protection locked="0"/>
    </xf>
    <xf numFmtId="0" fontId="5" fillId="6" borderId="5" xfId="3" applyNumberFormat="1" applyFont="1" applyFill="1" applyBorder="1" applyAlignment="1">
      <alignment horizontal="center" vertical="center"/>
    </xf>
    <xf numFmtId="0" fontId="5" fillId="4" borderId="28" xfId="3" applyNumberFormat="1" applyFont="1" applyFill="1" applyBorder="1" applyAlignment="1">
      <alignment horizontal="center" vertical="center"/>
    </xf>
    <xf numFmtId="0" fontId="5" fillId="8" borderId="110" xfId="3" applyNumberFormat="1" applyFont="1" applyFill="1" applyBorder="1" applyAlignment="1">
      <alignment horizontal="center" vertical="center"/>
    </xf>
    <xf numFmtId="0" fontId="5" fillId="8" borderId="111" xfId="3" applyNumberFormat="1" applyFont="1" applyFill="1" applyBorder="1" applyAlignment="1">
      <alignment horizontal="center" vertical="center"/>
    </xf>
    <xf numFmtId="0" fontId="5" fillId="8" borderId="28" xfId="3" applyNumberFormat="1" applyFont="1" applyFill="1" applyBorder="1" applyAlignment="1">
      <alignment horizontal="center" vertical="center"/>
    </xf>
    <xf numFmtId="0" fontId="5" fillId="4" borderId="30" xfId="3" applyNumberFormat="1" applyFont="1" applyFill="1" applyBorder="1" applyAlignment="1">
      <alignment horizontal="center" vertical="center"/>
    </xf>
    <xf numFmtId="0" fontId="5" fillId="4" borderId="111" xfId="3" applyNumberFormat="1" applyFont="1" applyFill="1" applyBorder="1" applyAlignment="1">
      <alignment horizontal="center" vertical="center"/>
    </xf>
    <xf numFmtId="0" fontId="5" fillId="4" borderId="112" xfId="3" applyNumberFormat="1" applyFont="1" applyFill="1" applyBorder="1" applyAlignment="1">
      <alignment horizontal="center" vertical="center"/>
    </xf>
    <xf numFmtId="0" fontId="5" fillId="8" borderId="30" xfId="3" applyNumberFormat="1" applyFont="1" applyFill="1" applyBorder="1" applyAlignment="1">
      <alignment horizontal="center" vertical="center"/>
    </xf>
    <xf numFmtId="0" fontId="5" fillId="8" borderId="5" xfId="3" applyNumberFormat="1" applyFont="1" applyFill="1" applyBorder="1" applyAlignment="1">
      <alignment horizontal="center" vertical="center"/>
    </xf>
    <xf numFmtId="0" fontId="5" fillId="8" borderId="112" xfId="3" applyNumberFormat="1" applyFont="1" applyFill="1" applyBorder="1" applyAlignment="1">
      <alignment horizontal="center" vertical="center"/>
    </xf>
    <xf numFmtId="0" fontId="5" fillId="4" borderId="110" xfId="3" applyNumberFormat="1" applyFont="1" applyFill="1" applyBorder="1" applyAlignment="1">
      <alignment horizontal="center" vertical="center"/>
    </xf>
    <xf numFmtId="0" fontId="31" fillId="6" borderId="36" xfId="3" applyNumberFormat="1" applyFont="1" applyFill="1" applyBorder="1" applyAlignment="1">
      <alignment horizontal="center" vertical="center"/>
    </xf>
    <xf numFmtId="0" fontId="31" fillId="4" borderId="27" xfId="3" applyNumberFormat="1" applyFont="1" applyFill="1" applyBorder="1" applyAlignment="1" applyProtection="1">
      <alignment horizontal="left" vertical="center" wrapText="1"/>
      <protection locked="0"/>
    </xf>
    <xf numFmtId="0" fontId="5" fillId="4" borderId="3" xfId="3" applyNumberFormat="1" applyFont="1" applyFill="1" applyBorder="1" applyAlignment="1">
      <alignment horizontal="center" vertical="center"/>
    </xf>
    <xf numFmtId="0" fontId="5" fillId="4" borderId="113" xfId="3" applyNumberFormat="1" applyFont="1" applyFill="1" applyBorder="1" applyAlignment="1">
      <alignment horizontal="center" vertical="center"/>
    </xf>
    <xf numFmtId="0" fontId="5" fillId="8" borderId="86" xfId="3" applyNumberFormat="1" applyFont="1" applyFill="1" applyBorder="1" applyAlignment="1">
      <alignment horizontal="center" vertical="center"/>
    </xf>
    <xf numFmtId="0" fontId="5" fillId="8" borderId="114" xfId="3" applyNumberFormat="1" applyFont="1" applyFill="1" applyBorder="1" applyAlignment="1">
      <alignment horizontal="center" vertical="center"/>
    </xf>
    <xf numFmtId="1" fontId="5" fillId="8" borderId="113" xfId="3" applyNumberFormat="1" applyFont="1" applyFill="1" applyBorder="1" applyAlignment="1">
      <alignment horizontal="center" vertical="center"/>
    </xf>
    <xf numFmtId="1" fontId="5" fillId="4" borderId="86" xfId="3" applyNumberFormat="1" applyFont="1" applyFill="1" applyBorder="1" applyAlignment="1">
      <alignment horizontal="center" vertical="center"/>
    </xf>
    <xf numFmtId="1" fontId="5" fillId="4" borderId="103" xfId="3" applyNumberFormat="1" applyFont="1" applyFill="1" applyBorder="1" applyAlignment="1">
      <alignment horizontal="center" vertical="center"/>
    </xf>
    <xf numFmtId="1" fontId="5" fillId="4" borderId="114" xfId="3" applyNumberFormat="1" applyFont="1" applyFill="1" applyBorder="1" applyAlignment="1">
      <alignment horizontal="center" vertical="center"/>
    </xf>
    <xf numFmtId="1" fontId="5" fillId="4" borderId="27" xfId="3" applyNumberFormat="1" applyFont="1" applyFill="1" applyBorder="1" applyAlignment="1">
      <alignment horizontal="center" vertical="center"/>
    </xf>
    <xf numFmtId="1" fontId="5" fillId="8" borderId="86" xfId="3" applyNumberFormat="1" applyFont="1" applyFill="1" applyBorder="1" applyAlignment="1">
      <alignment horizontal="center" vertical="center"/>
    </xf>
    <xf numFmtId="1" fontId="5" fillId="8" borderId="103" xfId="3" applyNumberFormat="1" applyFont="1" applyFill="1" applyBorder="1" applyAlignment="1">
      <alignment horizontal="center" vertical="center"/>
    </xf>
    <xf numFmtId="1" fontId="5" fillId="8" borderId="114" xfId="3" applyNumberFormat="1" applyFont="1" applyFill="1" applyBorder="1" applyAlignment="1">
      <alignment horizontal="center" vertical="center"/>
    </xf>
    <xf numFmtId="0" fontId="31" fillId="4" borderId="28" xfId="3" applyNumberFormat="1" applyFont="1" applyFill="1" applyBorder="1" applyAlignment="1" applyProtection="1">
      <alignment horizontal="left" vertical="center" wrapText="1"/>
      <protection locked="0"/>
    </xf>
    <xf numFmtId="0" fontId="5" fillId="4" borderId="28" xfId="3" applyNumberFormat="1" applyFont="1" applyFill="1" applyBorder="1" applyAlignment="1" applyProtection="1">
      <alignment horizontal="center" vertical="center"/>
      <protection locked="0"/>
    </xf>
    <xf numFmtId="0" fontId="31" fillId="6" borderId="115" xfId="3" applyNumberFormat="1" applyFont="1" applyFill="1" applyBorder="1" applyAlignment="1">
      <alignment horizontal="left" vertical="center" wrapText="1"/>
    </xf>
    <xf numFmtId="0" fontId="5" fillId="6" borderId="10" xfId="3" applyNumberFormat="1" applyFont="1" applyFill="1" applyBorder="1" applyAlignment="1">
      <alignment horizontal="center" vertical="center"/>
    </xf>
    <xf numFmtId="0" fontId="5" fillId="3" borderId="0" xfId="3" applyFill="1" applyBorder="1"/>
    <xf numFmtId="49" fontId="5" fillId="3" borderId="1" xfId="3" applyNumberFormat="1" applyFont="1" applyFill="1" applyBorder="1" applyAlignment="1" applyProtection="1">
      <alignment horizontal="center" vertical="center" textRotation="90"/>
      <protection locked="0"/>
    </xf>
    <xf numFmtId="49" fontId="5" fillId="3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3" borderId="1" xfId="3" applyNumberFormat="1" applyFont="1" applyFill="1" applyBorder="1" applyAlignment="1" applyProtection="1">
      <alignment horizontal="center" vertical="center" textRotation="90"/>
      <protection locked="0"/>
    </xf>
    <xf numFmtId="0" fontId="31" fillId="4" borderId="91" xfId="3" applyNumberFormat="1" applyFont="1" applyFill="1" applyBorder="1" applyAlignment="1" applyProtection="1">
      <alignment horizontal="left" vertical="center" wrapText="1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35" fillId="2" borderId="17" xfId="3" applyNumberFormat="1" applyFont="1" applyFill="1" applyBorder="1" applyAlignment="1" applyProtection="1">
      <alignment horizontal="left" vertical="center"/>
      <protection locked="0"/>
    </xf>
    <xf numFmtId="0" fontId="14" fillId="2" borderId="17" xfId="3" applyNumberFormat="1" applyFont="1" applyFill="1" applyBorder="1" applyAlignment="1" applyProtection="1">
      <alignment horizontal="left" vertical="center"/>
      <protection locked="0"/>
    </xf>
    <xf numFmtId="0" fontId="29" fillId="2" borderId="17" xfId="3" applyNumberFormat="1" applyFont="1" applyFill="1" applyBorder="1" applyAlignment="1" applyProtection="1">
      <alignment horizontal="center" vertical="center"/>
      <protection locked="0"/>
    </xf>
    <xf numFmtId="0" fontId="17" fillId="2" borderId="0" xfId="3" applyFont="1" applyFill="1" applyBorder="1" applyAlignment="1" applyProtection="1">
      <alignment horizontal="right" vertical="center"/>
      <protection locked="0"/>
    </xf>
    <xf numFmtId="0" fontId="16" fillId="2" borderId="0" xfId="3" applyFont="1" applyFill="1" applyBorder="1" applyAlignment="1" applyProtection="1">
      <alignment horizontal="left" vertical="top"/>
      <protection locked="0"/>
    </xf>
    <xf numFmtId="0" fontId="28" fillId="2" borderId="0" xfId="3" applyFont="1" applyFill="1" applyBorder="1" applyAlignment="1" applyProtection="1">
      <alignment horizontal="left" vertical="center"/>
      <protection locked="0"/>
    </xf>
    <xf numFmtId="0" fontId="28" fillId="2" borderId="0" xfId="3" applyFont="1" applyFill="1" applyBorder="1" applyAlignment="1" applyProtection="1">
      <alignment horizontal="right" vertical="center"/>
      <protection locked="0"/>
    </xf>
    <xf numFmtId="14" fontId="29" fillId="2" borderId="17" xfId="3" applyNumberFormat="1" applyFont="1" applyFill="1" applyBorder="1" applyAlignment="1" applyProtection="1">
      <alignment horizontal="center" vertical="center"/>
      <protection locked="0"/>
    </xf>
    <xf numFmtId="49" fontId="35" fillId="2" borderId="17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25" fillId="2" borderId="0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center" vertical="center"/>
      <protection locked="0"/>
    </xf>
    <xf numFmtId="0" fontId="14" fillId="2" borderId="0" xfId="3" applyFont="1" applyFill="1" applyBorder="1" applyAlignment="1" applyProtection="1">
      <alignment horizontal="center" vertical="center" wrapText="1"/>
      <protection locked="0"/>
    </xf>
    <xf numFmtId="0" fontId="15" fillId="2" borderId="0" xfId="3" applyFont="1" applyFill="1" applyBorder="1" applyAlignment="1" applyProtection="1">
      <alignment horizontal="center"/>
      <protection locked="0"/>
    </xf>
    <xf numFmtId="0" fontId="14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3" applyFont="1" applyFill="1" applyBorder="1" applyAlignment="1" applyProtection="1">
      <alignment horizontal="center" vertical="top"/>
      <protection locked="0"/>
    </xf>
    <xf numFmtId="0" fontId="35" fillId="2" borderId="17" xfId="3" applyNumberFormat="1" applyFont="1" applyFill="1" applyBorder="1" applyAlignment="1" applyProtection="1">
      <alignment horizontal="left" vertical="center" wrapText="1"/>
      <protection locked="0"/>
    </xf>
    <xf numFmtId="0" fontId="14" fillId="2" borderId="17" xfId="3" applyNumberFormat="1" applyFont="1" applyFill="1" applyBorder="1" applyAlignment="1" applyProtection="1">
      <alignment horizontal="left" vertical="center" wrapText="1"/>
      <protection locked="0"/>
    </xf>
    <xf numFmtId="14" fontId="14" fillId="2" borderId="0" xfId="3" applyNumberFormat="1" applyFont="1" applyFill="1" applyBorder="1" applyAlignment="1" applyProtection="1">
      <alignment horizontal="center" vertical="center" wrapText="1"/>
      <protection locked="0"/>
    </xf>
    <xf numFmtId="0" fontId="36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26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3" applyFont="1"/>
    <xf numFmtId="0" fontId="16" fillId="2" borderId="0" xfId="3" applyFont="1" applyFill="1" applyBorder="1" applyAlignment="1" applyProtection="1">
      <alignment horizontal="center" vertical="top"/>
      <protection locked="0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5" fillId="4" borderId="0" xfId="3" applyNumberFormat="1" applyFont="1" applyFill="1" applyBorder="1" applyAlignment="1" applyProtection="1">
      <alignment horizontal="center" vertical="center"/>
      <protection locked="0"/>
    </xf>
    <xf numFmtId="0" fontId="7" fillId="3" borderId="0" xfId="3" applyFont="1" applyFill="1" applyAlignment="1" applyProtection="1">
      <alignment horizontal="left" vertical="top"/>
      <protection locked="0"/>
    </xf>
    <xf numFmtId="0" fontId="5" fillId="3" borderId="0" xfId="3" applyNumberFormat="1" applyFont="1" applyFill="1" applyBorder="1" applyAlignment="1" applyProtection="1">
      <alignment horizontal="center" vertical="center"/>
      <protection locked="0"/>
    </xf>
    <xf numFmtId="0" fontId="12" fillId="3" borderId="0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3" applyFill="1" applyBorder="1"/>
    <xf numFmtId="0" fontId="5" fillId="3" borderId="0" xfId="3" applyNumberFormat="1" applyFont="1" applyFill="1" applyBorder="1" applyAlignment="1" applyProtection="1">
      <alignment horizontal="left" vertical="center"/>
      <protection locked="0"/>
    </xf>
    <xf numFmtId="0" fontId="31" fillId="3" borderId="3" xfId="3" applyNumberFormat="1" applyFont="1" applyFill="1" applyBorder="1" applyAlignment="1" applyProtection="1">
      <alignment horizontal="center" vertical="center"/>
      <protection locked="0"/>
    </xf>
    <xf numFmtId="0" fontId="31" fillId="3" borderId="5" xfId="3" applyNumberFormat="1" applyFont="1" applyFill="1" applyBorder="1" applyAlignment="1" applyProtection="1">
      <alignment horizontal="center" vertical="center"/>
      <protection locked="0"/>
    </xf>
    <xf numFmtId="0" fontId="32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32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32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4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86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29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6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17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30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2" xfId="3" applyNumberFormat="1" applyFont="1" applyFill="1" applyBorder="1" applyAlignment="1" applyProtection="1">
      <alignment horizontal="center" vertical="center"/>
      <protection locked="0"/>
    </xf>
    <xf numFmtId="0" fontId="31" fillId="3" borderId="14" xfId="3" applyNumberFormat="1" applyFont="1" applyFill="1" applyBorder="1" applyAlignment="1" applyProtection="1">
      <alignment horizontal="center" vertical="center"/>
      <protection locked="0"/>
    </xf>
    <xf numFmtId="0" fontId="31" fillId="3" borderId="16" xfId="3" applyNumberFormat="1" applyFont="1" applyFill="1" applyBorder="1" applyAlignment="1" applyProtection="1">
      <alignment horizontal="center" vertical="center"/>
      <protection locked="0"/>
    </xf>
    <xf numFmtId="0" fontId="31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2" xfId="3" applyNumberFormat="1" applyFont="1" applyFill="1" applyBorder="1" applyAlignment="1" applyProtection="1">
      <alignment horizontal="center" vertical="center" wrapText="1"/>
      <protection locked="0"/>
    </xf>
    <xf numFmtId="0" fontId="31" fillId="3" borderId="16" xfId="3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3" applyFont="1" applyFill="1" applyAlignment="1" applyProtection="1">
      <alignment horizontal="left" vertical="top"/>
      <protection locked="0"/>
    </xf>
    <xf numFmtId="0" fontId="1" fillId="3" borderId="91" xfId="3" applyFont="1" applyFill="1" applyBorder="1" applyAlignment="1" applyProtection="1">
      <alignment horizontal="left" vertical="center" wrapText="1"/>
      <protection locked="0"/>
    </xf>
    <xf numFmtId="0" fontId="5" fillId="3" borderId="0" xfId="3" applyFont="1" applyFill="1" applyAlignment="1" applyProtection="1">
      <alignment horizontal="left" vertical="center" wrapText="1"/>
      <protection locked="0"/>
    </xf>
    <xf numFmtId="0" fontId="5" fillId="3" borderId="0" xfId="3" applyFont="1" applyFill="1" applyAlignment="1" applyProtection="1">
      <alignment horizontal="left" vertical="top" wrapText="1"/>
      <protection locked="0"/>
    </xf>
    <xf numFmtId="0" fontId="5" fillId="3" borderId="0" xfId="3" applyFont="1" applyFill="1" applyAlignment="1" applyProtection="1">
      <alignment horizontal="left" vertical="center"/>
      <protection locked="0"/>
    </xf>
    <xf numFmtId="0" fontId="1" fillId="3" borderId="91" xfId="3" applyFont="1" applyFill="1" applyBorder="1" applyAlignment="1" applyProtection="1">
      <alignment horizontal="left" vertical="center"/>
      <protection locked="0"/>
    </xf>
    <xf numFmtId="0" fontId="1" fillId="3" borderId="0" xfId="3" applyFont="1" applyFill="1" applyAlignment="1" applyProtection="1">
      <alignment horizontal="left" vertical="center"/>
      <protection locked="0"/>
    </xf>
    <xf numFmtId="0" fontId="8" fillId="4" borderId="1" xfId="3" applyNumberFormat="1" applyFont="1" applyFill="1" applyBorder="1" applyAlignment="1" applyProtection="1">
      <alignment horizontal="center" vertical="center"/>
      <protection locked="0"/>
    </xf>
    <xf numFmtId="0" fontId="5" fillId="3" borderId="0" xfId="3" applyFont="1" applyFill="1" applyAlignment="1" applyProtection="1">
      <alignment horizontal="center" vertical="center"/>
      <protection locked="0"/>
    </xf>
    <xf numFmtId="0" fontId="9" fillId="4" borderId="1" xfId="3" applyNumberFormat="1" applyFont="1" applyFill="1" applyBorder="1" applyAlignment="1" applyProtection="1">
      <alignment horizontal="center" vertical="center"/>
      <protection locked="0"/>
    </xf>
    <xf numFmtId="0" fontId="6" fillId="4" borderId="1" xfId="3" applyNumberFormat="1" applyFont="1" applyFill="1" applyBorder="1" applyAlignment="1" applyProtection="1">
      <alignment horizontal="center" vertical="center"/>
      <protection locked="0"/>
    </xf>
    <xf numFmtId="0" fontId="8" fillId="5" borderId="1" xfId="3" applyNumberFormat="1" applyFont="1" applyFill="1" applyBorder="1" applyAlignment="1" applyProtection="1">
      <alignment horizontal="center" vertical="center"/>
      <protection locked="0"/>
    </xf>
    <xf numFmtId="0" fontId="8" fillId="4" borderId="3" xfId="3" applyNumberFormat="1" applyFont="1" applyFill="1" applyBorder="1" applyAlignment="1" applyProtection="1">
      <alignment horizontal="center" vertical="center"/>
      <protection locked="0"/>
    </xf>
    <xf numFmtId="0" fontId="8" fillId="4" borderId="5" xfId="3" applyNumberFormat="1" applyFont="1" applyFill="1" applyBorder="1" applyAlignment="1" applyProtection="1">
      <alignment horizontal="center" vertical="center"/>
      <protection locked="0"/>
    </xf>
    <xf numFmtId="49" fontId="5" fillId="3" borderId="1" xfId="3" applyNumberFormat="1" applyFont="1" applyFill="1" applyBorder="1" applyAlignment="1" applyProtection="1">
      <alignment horizontal="center" vertical="center"/>
      <protection locked="0"/>
    </xf>
    <xf numFmtId="49" fontId="5" fillId="3" borderId="3" xfId="3" applyNumberFormat="1" applyFont="1" applyFill="1" applyBorder="1" applyAlignment="1" applyProtection="1">
      <alignment horizontal="center" vertical="center" textRotation="90"/>
      <protection locked="0"/>
    </xf>
    <xf numFmtId="49" fontId="5" fillId="3" borderId="5" xfId="3" applyNumberFormat="1" applyFont="1" applyFill="1" applyBorder="1" applyAlignment="1" applyProtection="1">
      <alignment horizontal="center" vertical="center" textRotation="90"/>
      <protection locked="0"/>
    </xf>
    <xf numFmtId="49" fontId="1" fillId="3" borderId="3" xfId="3" applyNumberFormat="1" applyFont="1" applyFill="1" applyBorder="1" applyAlignment="1" applyProtection="1">
      <alignment horizontal="center" vertical="center" textRotation="90"/>
      <protection locked="0"/>
    </xf>
    <xf numFmtId="49" fontId="1" fillId="3" borderId="5" xfId="3" applyNumberFormat="1" applyFont="1" applyFill="1" applyBorder="1" applyAlignment="1" applyProtection="1">
      <alignment horizontal="center" vertical="center" textRotation="90"/>
      <protection locked="0"/>
    </xf>
    <xf numFmtId="0" fontId="31" fillId="4" borderId="2" xfId="3" applyNumberFormat="1" applyFont="1" applyFill="1" applyBorder="1" applyAlignment="1" applyProtection="1">
      <alignment horizontal="center" vertical="center"/>
      <protection locked="0"/>
    </xf>
    <xf numFmtId="0" fontId="31" fillId="4" borderId="14" xfId="3" applyNumberFormat="1" applyFont="1" applyFill="1" applyBorder="1" applyAlignment="1" applyProtection="1">
      <alignment horizontal="center" vertical="center"/>
      <protection locked="0"/>
    </xf>
    <xf numFmtId="0" fontId="31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3" borderId="1" xfId="3" applyNumberFormat="1" applyFont="1" applyFill="1" applyBorder="1" applyAlignment="1" applyProtection="1">
      <alignment horizontal="center" vertical="center"/>
      <protection locked="0"/>
    </xf>
    <xf numFmtId="0" fontId="32" fillId="4" borderId="2" xfId="3" applyNumberFormat="1" applyFont="1" applyFill="1" applyBorder="1" applyAlignment="1" applyProtection="1">
      <alignment horizontal="center" vertical="center"/>
      <protection locked="0"/>
    </xf>
    <xf numFmtId="0" fontId="32" fillId="4" borderId="14" xfId="3" applyNumberFormat="1" applyFont="1" applyFill="1" applyBorder="1" applyAlignment="1" applyProtection="1">
      <alignment horizontal="center" vertical="center"/>
      <protection locked="0"/>
    </xf>
    <xf numFmtId="0" fontId="32" fillId="4" borderId="16" xfId="3" applyNumberFormat="1" applyFont="1" applyFill="1" applyBorder="1" applyAlignment="1" applyProtection="1">
      <alignment horizontal="center" vertical="center"/>
      <protection locked="0"/>
    </xf>
    <xf numFmtId="0" fontId="7" fillId="3" borderId="17" xfId="3" applyFont="1" applyFill="1" applyBorder="1" applyAlignment="1" applyProtection="1">
      <alignment vertical="center"/>
      <protection locked="0"/>
    </xf>
    <xf numFmtId="0" fontId="5" fillId="4" borderId="1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center" vertical="center"/>
    </xf>
    <xf numFmtId="0" fontId="1" fillId="4" borderId="17" xfId="3" applyNumberFormat="1" applyFont="1" applyFill="1" applyBorder="1" applyAlignment="1">
      <alignment horizontal="center" vertical="center"/>
    </xf>
    <xf numFmtId="0" fontId="5" fillId="4" borderId="17" xfId="3" applyNumberFormat="1" applyFont="1" applyFill="1" applyBorder="1" applyAlignment="1">
      <alignment horizontal="center" vertical="center"/>
    </xf>
    <xf numFmtId="0" fontId="5" fillId="4" borderId="95" xfId="3" applyNumberFormat="1" applyFont="1" applyFill="1" applyBorder="1" applyAlignment="1">
      <alignment horizontal="center" vertical="center"/>
    </xf>
    <xf numFmtId="0" fontId="5" fillId="4" borderId="46" xfId="3" applyNumberFormat="1" applyFont="1" applyFill="1" applyBorder="1" applyAlignment="1">
      <alignment horizontal="center" vertical="center"/>
    </xf>
    <xf numFmtId="0" fontId="5" fillId="4" borderId="76" xfId="3" applyNumberFormat="1" applyFont="1" applyFill="1" applyBorder="1" applyAlignment="1">
      <alignment horizontal="center" vertical="center"/>
    </xf>
    <xf numFmtId="0" fontId="5" fillId="4" borderId="18" xfId="3" applyNumberFormat="1" applyFont="1" applyFill="1" applyBorder="1" applyAlignment="1">
      <alignment horizontal="center" vertical="center"/>
    </xf>
    <xf numFmtId="0" fontId="5" fillId="4" borderId="75" xfId="3" applyNumberFormat="1" applyFont="1" applyFill="1" applyBorder="1" applyAlignment="1">
      <alignment horizontal="center" vertical="center"/>
    </xf>
    <xf numFmtId="0" fontId="23" fillId="4" borderId="87" xfId="3" applyNumberFormat="1" applyFont="1" applyFill="1" applyBorder="1" applyAlignment="1">
      <alignment horizontal="center" vertical="center"/>
    </xf>
    <xf numFmtId="0" fontId="23" fillId="4" borderId="83" xfId="3" applyNumberFormat="1" applyFont="1" applyFill="1" applyBorder="1" applyAlignment="1">
      <alignment horizontal="center" vertical="center"/>
    </xf>
    <xf numFmtId="0" fontId="23" fillId="4" borderId="77" xfId="3" applyNumberFormat="1" applyFont="1" applyFill="1" applyBorder="1" applyAlignment="1">
      <alignment horizontal="center" vertical="center"/>
    </xf>
    <xf numFmtId="0" fontId="5" fillId="4" borderId="2" xfId="3" applyNumberFormat="1" applyFont="1" applyFill="1" applyBorder="1" applyAlignment="1">
      <alignment horizontal="left" vertical="center"/>
    </xf>
    <xf numFmtId="0" fontId="5" fillId="4" borderId="14" xfId="3" applyNumberFormat="1" applyFont="1" applyFill="1" applyBorder="1" applyAlignment="1">
      <alignment horizontal="left" vertical="center"/>
    </xf>
    <xf numFmtId="0" fontId="5" fillId="4" borderId="16" xfId="3" applyNumberFormat="1" applyFont="1" applyFill="1" applyBorder="1" applyAlignment="1">
      <alignment horizontal="left" vertical="center"/>
    </xf>
    <xf numFmtId="0" fontId="40" fillId="4" borderId="69" xfId="3" applyNumberFormat="1" applyFont="1" applyFill="1" applyBorder="1" applyAlignment="1">
      <alignment horizontal="left" vertical="center" textRotation="255" wrapText="1"/>
    </xf>
    <xf numFmtId="0" fontId="40" fillId="4" borderId="74" xfId="3" applyNumberFormat="1" applyFont="1" applyFill="1" applyBorder="1" applyAlignment="1">
      <alignment horizontal="left" vertical="center" textRotation="255" wrapText="1"/>
    </xf>
    <xf numFmtId="0" fontId="40" fillId="4" borderId="88" xfId="3" applyNumberFormat="1" applyFont="1" applyFill="1" applyBorder="1" applyAlignment="1">
      <alignment horizontal="left" vertical="center" textRotation="255" wrapText="1"/>
    </xf>
    <xf numFmtId="0" fontId="5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5" fillId="6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6" borderId="5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4" xfId="3" applyNumberFormat="1" applyFont="1" applyFill="1" applyBorder="1" applyAlignment="1" applyProtection="1">
      <alignment horizontal="center" vertical="center"/>
      <protection locked="0"/>
    </xf>
    <xf numFmtId="0" fontId="5" fillId="4" borderId="27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8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9" xfId="3" applyNumberFormat="1" applyFont="1" applyFill="1" applyBorder="1" applyAlignment="1" applyProtection="1">
      <alignment horizontal="center" vertical="center"/>
      <protection locked="0"/>
    </xf>
    <xf numFmtId="0" fontId="5" fillId="4" borderId="30" xfId="3" applyNumberFormat="1" applyFont="1" applyFill="1" applyBorder="1" applyAlignment="1" applyProtection="1">
      <alignment horizontal="center" vertical="center"/>
      <protection locked="0"/>
    </xf>
    <xf numFmtId="0" fontId="5" fillId="4" borderId="3" xfId="3" applyNumberFormat="1" applyFont="1" applyFill="1" applyBorder="1" applyAlignment="1" applyProtection="1">
      <alignment horizontal="center" vertical="center"/>
      <protection locked="0"/>
    </xf>
    <xf numFmtId="0" fontId="5" fillId="4" borderId="5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6" xfId="3" applyNumberFormat="1" applyFont="1" applyFill="1" applyBorder="1" applyAlignment="1" applyProtection="1">
      <alignment horizontal="center" vertical="center"/>
      <protection locked="0"/>
    </xf>
    <xf numFmtId="0" fontId="5" fillId="4" borderId="16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24" xfId="3" applyNumberFormat="1" applyFont="1" applyFill="1" applyBorder="1" applyAlignment="1" applyProtection="1">
      <alignment horizontal="left" vertical="center" wrapText="1"/>
      <protection locked="0"/>
    </xf>
    <xf numFmtId="0" fontId="5" fillId="4" borderId="16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24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39" xfId="3" applyNumberFormat="1" applyFont="1" applyFill="1" applyBorder="1" applyAlignment="1" applyProtection="1">
      <alignment horizontal="center" vertical="center" textRotation="90" wrapText="1"/>
      <protection locked="0"/>
    </xf>
    <xf numFmtId="0" fontId="5" fillId="4" borderId="11" xfId="3" applyNumberFormat="1" applyFont="1" applyFill="1" applyBorder="1" applyAlignment="1" applyProtection="1">
      <alignment horizontal="center" vertical="center" textRotation="90" wrapText="1"/>
      <protection locked="0"/>
    </xf>
    <xf numFmtId="0" fontId="1" fillId="3" borderId="86" xfId="3" applyFont="1" applyFill="1" applyBorder="1" applyAlignment="1">
      <alignment vertical="top" wrapText="1"/>
    </xf>
    <xf numFmtId="0" fontId="5" fillId="3" borderId="86" xfId="3" applyFill="1" applyBorder="1" applyAlignment="1">
      <alignment vertical="top" wrapText="1"/>
    </xf>
    <xf numFmtId="0" fontId="22" fillId="4" borderId="84" xfId="3" applyNumberFormat="1" applyFont="1" applyFill="1" applyBorder="1" applyAlignment="1">
      <alignment horizontal="center" vertical="center" textRotation="255" wrapText="1"/>
    </xf>
    <xf numFmtId="0" fontId="22" fillId="4" borderId="85" xfId="3" applyNumberFormat="1" applyFont="1" applyFill="1" applyBorder="1" applyAlignment="1">
      <alignment horizontal="center" vertical="center" textRotation="255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W37"/>
  <sheetViews>
    <sheetView showGridLines="0" zoomScale="80" zoomScaleNormal="80" workbookViewId="0">
      <selection activeCell="AX36" sqref="AX36"/>
    </sheetView>
  </sheetViews>
  <sheetFormatPr defaultColWidth="14.6640625" defaultRowHeight="13.5" customHeight="1"/>
  <cols>
    <col min="1" max="12" width="2.83203125" style="2" customWidth="1"/>
    <col min="13" max="13" width="3.83203125" style="2" hidden="1" customWidth="1"/>
    <col min="14" max="14" width="3.33203125" style="2" hidden="1" customWidth="1"/>
    <col min="15" max="62" width="3.33203125" style="2" customWidth="1"/>
    <col min="63" max="63" width="3" style="2" customWidth="1"/>
    <col min="64" max="16384" width="14.6640625" style="2"/>
  </cols>
  <sheetData>
    <row r="1" spans="1:75" ht="33.7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375" t="s">
        <v>223</v>
      </c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</row>
    <row r="2" spans="1:75" ht="15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192" t="s">
        <v>321</v>
      </c>
      <c r="BA2" s="193"/>
      <c r="BB2" s="193"/>
      <c r="BC2" s="192"/>
      <c r="BD2" s="194"/>
      <c r="BE2" s="194"/>
      <c r="BF2" s="194"/>
      <c r="BG2" s="194"/>
      <c r="BH2" s="194"/>
      <c r="BI2" s="194"/>
      <c r="BJ2" s="194"/>
      <c r="BK2" s="194"/>
      <c r="BL2" s="189"/>
      <c r="BM2" s="189"/>
      <c r="BN2" s="189"/>
      <c r="BO2" s="189"/>
      <c r="BP2" s="184"/>
      <c r="BQ2" s="184"/>
      <c r="BR2" s="184"/>
      <c r="BS2" s="184"/>
      <c r="BT2" s="184"/>
      <c r="BU2" s="184"/>
      <c r="BV2" s="184"/>
      <c r="BW2" s="184"/>
    </row>
    <row r="3" spans="1:75" s="185" customFormat="1" ht="22.5" customHeight="1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192" t="s">
        <v>322</v>
      </c>
      <c r="BA3" s="193"/>
      <c r="BB3" s="193"/>
      <c r="BC3" s="195"/>
      <c r="BD3" s="195"/>
      <c r="BE3" s="195"/>
      <c r="BF3" s="195"/>
      <c r="BG3" s="195"/>
      <c r="BH3" s="195"/>
      <c r="BI3" s="195"/>
      <c r="BJ3" s="195"/>
      <c r="BK3" s="195"/>
      <c r="BL3" s="190"/>
      <c r="BM3" s="190"/>
      <c r="BN3" s="190"/>
      <c r="BO3" s="189"/>
      <c r="BP3" s="184"/>
      <c r="BQ3" s="184"/>
      <c r="BR3" s="184"/>
      <c r="BS3" s="184"/>
      <c r="BT3" s="184"/>
      <c r="BU3" s="184"/>
      <c r="BV3" s="184"/>
      <c r="BW3" s="184"/>
    </row>
    <row r="4" spans="1:75" s="185" customFormat="1" ht="1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74" t="s">
        <v>365</v>
      </c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196"/>
      <c r="BK4" s="196"/>
      <c r="BL4" s="191"/>
      <c r="BM4" s="191"/>
      <c r="BN4" s="190"/>
      <c r="BO4" s="184"/>
      <c r="BP4" s="184"/>
      <c r="BQ4" s="184"/>
      <c r="BR4" s="184"/>
      <c r="BS4" s="184"/>
      <c r="BT4" s="184"/>
      <c r="BU4" s="184"/>
      <c r="BV4" s="184"/>
      <c r="BW4" s="184"/>
    </row>
    <row r="5" spans="1:75" s="185" customFormat="1" ht="15" customHeight="1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192"/>
      <c r="BA5" s="193"/>
      <c r="BB5" s="193"/>
      <c r="BC5" s="195"/>
      <c r="BD5" s="195"/>
      <c r="BE5" s="195"/>
      <c r="BF5" s="195"/>
      <c r="BG5" s="195"/>
      <c r="BH5" s="195"/>
      <c r="BI5" s="195"/>
      <c r="BJ5" s="195"/>
      <c r="BK5" s="195"/>
      <c r="BL5" s="190"/>
      <c r="BM5" s="190"/>
      <c r="BN5" s="190"/>
      <c r="BO5" s="184"/>
      <c r="BP5" s="184"/>
      <c r="BQ5" s="184"/>
      <c r="BR5" s="184"/>
      <c r="BS5" s="184"/>
      <c r="BT5" s="184"/>
      <c r="BU5" s="184"/>
      <c r="BV5" s="184"/>
      <c r="BW5" s="184"/>
    </row>
    <row r="6" spans="1:75" s="185" customFormat="1" ht="15" customHeight="1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3"/>
      <c r="BB6" s="3"/>
      <c r="BC6" s="4"/>
      <c r="BD6" s="3"/>
      <c r="BE6" s="3"/>
      <c r="BF6" s="4"/>
      <c r="BG6" s="3"/>
      <c r="BH6" s="3"/>
      <c r="BI6" s="4"/>
      <c r="BJ6" s="3"/>
      <c r="BK6" s="3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</row>
    <row r="7" spans="1:75" ht="15" customHeight="1">
      <c r="A7" s="377"/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3"/>
      <c r="BB7" s="3"/>
      <c r="BC7" s="4"/>
      <c r="BD7" s="3"/>
      <c r="BE7" s="3"/>
      <c r="BF7" s="4"/>
      <c r="BG7" s="3"/>
      <c r="BH7" s="3"/>
      <c r="BI7" s="4"/>
      <c r="BJ7" s="3"/>
      <c r="BK7" s="3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</row>
    <row r="8" spans="1:75" ht="1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4"/>
      <c r="N8" s="4"/>
      <c r="O8" s="378" t="s">
        <v>224</v>
      </c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8"/>
      <c r="AT8" s="378"/>
      <c r="AU8" s="378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</row>
    <row r="9" spans="1:75" ht="1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4"/>
      <c r="N9" s="4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8"/>
      <c r="AC9" s="378"/>
      <c r="AD9" s="378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8"/>
      <c r="AT9" s="378"/>
      <c r="AU9" s="378"/>
      <c r="AV9" s="378"/>
      <c r="AW9" s="378"/>
      <c r="AX9" s="378"/>
      <c r="AY9" s="378"/>
      <c r="AZ9" s="378"/>
      <c r="BA9" s="378"/>
      <c r="BB9" s="378"/>
      <c r="BC9" s="378"/>
      <c r="BD9" s="378"/>
      <c r="BE9" s="378"/>
      <c r="BF9" s="378"/>
      <c r="BG9" s="378"/>
      <c r="BH9" s="378"/>
      <c r="BI9" s="378"/>
      <c r="BJ9" s="378"/>
      <c r="BK9" s="3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</row>
    <row r="10" spans="1:75" ht="11.25" customHeight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  <c r="M10" s="4"/>
      <c r="N10" s="4"/>
      <c r="O10" s="381" t="s">
        <v>225</v>
      </c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</row>
    <row r="11" spans="1:75" ht="11.25" customHeight="1">
      <c r="A11" s="380"/>
      <c r="B11" s="38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4"/>
      <c r="N11" s="4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1"/>
      <c r="AD11" s="381"/>
      <c r="AE11" s="381"/>
      <c r="AF11" s="381"/>
      <c r="AG11" s="381"/>
      <c r="AH11" s="381"/>
      <c r="AI11" s="381"/>
      <c r="AJ11" s="381"/>
      <c r="AK11" s="381"/>
      <c r="AL11" s="381"/>
      <c r="AM11" s="381"/>
      <c r="AN11" s="381"/>
      <c r="AO11" s="381"/>
      <c r="AP11" s="381"/>
      <c r="AQ11" s="381"/>
      <c r="AR11" s="381"/>
      <c r="AS11" s="381"/>
      <c r="AT11" s="381"/>
      <c r="AU11" s="381"/>
      <c r="AV11" s="381"/>
      <c r="AW11" s="381"/>
      <c r="AX11" s="381"/>
      <c r="AY11" s="381"/>
      <c r="AZ11" s="381"/>
      <c r="BA11" s="381"/>
      <c r="BB11" s="381"/>
      <c r="BC11" s="381"/>
      <c r="BD11" s="381"/>
      <c r="BE11" s="381"/>
      <c r="BF11" s="381"/>
      <c r="BG11" s="381"/>
      <c r="BH11" s="381"/>
      <c r="BI11" s="381"/>
      <c r="BJ11" s="381"/>
      <c r="BK11" s="3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</row>
    <row r="12" spans="1:75" ht="12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3"/>
      <c r="BB12" s="3"/>
      <c r="BC12" s="4"/>
      <c r="BD12" s="3"/>
      <c r="BE12" s="3"/>
      <c r="BF12" s="4"/>
      <c r="BG12" s="3"/>
      <c r="BH12" s="3"/>
      <c r="BI12" s="4"/>
      <c r="BJ12" s="3"/>
      <c r="BK12" s="3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2" customHeight="1">
      <c r="A13" s="384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3"/>
      <c r="BB13" s="3"/>
      <c r="BC13" s="4"/>
      <c r="BD13" s="3"/>
      <c r="BE13" s="3"/>
      <c r="BF13" s="4"/>
      <c r="BG13" s="3"/>
      <c r="BH13" s="3"/>
      <c r="BI13" s="4"/>
      <c r="BJ13" s="3"/>
      <c r="BK13" s="3"/>
      <c r="BL13" s="187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</row>
    <row r="14" spans="1:75" ht="12" customHeight="1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4"/>
      <c r="N14" s="4"/>
      <c r="O14" s="385" t="s">
        <v>354</v>
      </c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6"/>
      <c r="AX14" s="386"/>
      <c r="AY14" s="386"/>
      <c r="AZ14" s="386"/>
      <c r="BA14" s="386"/>
      <c r="BB14" s="386"/>
      <c r="BC14" s="386"/>
      <c r="BD14" s="386"/>
      <c r="BE14" s="386"/>
      <c r="BF14" s="386"/>
      <c r="BG14" s="386"/>
      <c r="BH14" s="386"/>
      <c r="BI14" s="386"/>
      <c r="BJ14" s="386"/>
      <c r="BK14" s="3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</row>
    <row r="15" spans="1:75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86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  <c r="AS15" s="387"/>
      <c r="AT15" s="387"/>
      <c r="AU15" s="387"/>
      <c r="AV15" s="387"/>
      <c r="AW15" s="387"/>
      <c r="AX15" s="387"/>
      <c r="AY15" s="387"/>
      <c r="AZ15" s="387"/>
      <c r="BA15" s="387"/>
      <c r="BB15" s="387"/>
      <c r="BC15" s="387"/>
      <c r="BD15" s="387"/>
      <c r="BE15" s="387"/>
      <c r="BF15" s="387"/>
      <c r="BG15" s="387"/>
      <c r="BH15" s="387"/>
      <c r="BI15" s="387"/>
      <c r="BJ15" s="386"/>
      <c r="BK15" s="3"/>
    </row>
    <row r="16" spans="1:75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86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7"/>
      <c r="AB16" s="387"/>
      <c r="AC16" s="387"/>
      <c r="AD16" s="387"/>
      <c r="AE16" s="387"/>
      <c r="AF16" s="387"/>
      <c r="AG16" s="387"/>
      <c r="AH16" s="387"/>
      <c r="AI16" s="387"/>
      <c r="AJ16" s="387"/>
      <c r="AK16" s="387"/>
      <c r="AL16" s="387"/>
      <c r="AM16" s="387"/>
      <c r="AN16" s="387"/>
      <c r="AO16" s="387"/>
      <c r="AP16" s="387"/>
      <c r="AQ16" s="387"/>
      <c r="AR16" s="387"/>
      <c r="AS16" s="387"/>
      <c r="AT16" s="387"/>
      <c r="AU16" s="387"/>
      <c r="AV16" s="387"/>
      <c r="AW16" s="387"/>
      <c r="AX16" s="387"/>
      <c r="AY16" s="387"/>
      <c r="AZ16" s="387"/>
      <c r="BA16" s="387"/>
      <c r="BB16" s="387"/>
      <c r="BC16" s="387"/>
      <c r="BD16" s="387"/>
      <c r="BE16" s="387"/>
      <c r="BF16" s="387"/>
      <c r="BG16" s="387"/>
      <c r="BH16" s="387"/>
      <c r="BI16" s="387"/>
      <c r="BJ16" s="386"/>
      <c r="BK16" s="3"/>
    </row>
    <row r="17" spans="1:63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"/>
    </row>
    <row r="18" spans="1:63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88" t="s">
        <v>226</v>
      </c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8"/>
      <c r="BC18" s="388"/>
      <c r="BD18" s="388"/>
      <c r="BE18" s="388"/>
      <c r="BF18" s="388"/>
      <c r="BG18" s="388"/>
      <c r="BH18" s="388"/>
      <c r="BI18" s="388"/>
      <c r="BJ18" s="388"/>
      <c r="BK18" s="3"/>
    </row>
    <row r="19" spans="1:63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88"/>
      <c r="P19" s="388"/>
      <c r="Q19" s="388"/>
      <c r="R19" s="388"/>
      <c r="S19" s="388"/>
      <c r="T19" s="388"/>
      <c r="U19" s="388"/>
      <c r="V19" s="388"/>
      <c r="W19" s="388"/>
      <c r="X19" s="388"/>
      <c r="Y19" s="388"/>
      <c r="Z19" s="388"/>
      <c r="AA19" s="388"/>
      <c r="AB19" s="388"/>
      <c r="AC19" s="388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"/>
    </row>
    <row r="20" spans="1:63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3"/>
      <c r="BB20" s="3"/>
      <c r="BC20" s="4"/>
      <c r="BD20" s="3"/>
      <c r="BE20" s="3"/>
      <c r="BF20" s="4"/>
      <c r="BG20" s="3"/>
      <c r="BH20" s="3"/>
      <c r="BI20" s="4"/>
      <c r="BJ20" s="3"/>
      <c r="BK20" s="3"/>
    </row>
    <row r="21" spans="1:63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89" t="s">
        <v>227</v>
      </c>
      <c r="P21" s="389"/>
      <c r="Q21" s="389"/>
      <c r="R21" s="389"/>
      <c r="S21" s="389"/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89"/>
      <c r="AK21" s="389"/>
      <c r="AL21" s="389"/>
      <c r="AM21" s="389"/>
      <c r="AN21" s="389"/>
      <c r="AO21" s="389"/>
      <c r="AP21" s="389"/>
      <c r="AQ21" s="389"/>
      <c r="AR21" s="389"/>
      <c r="AS21" s="389"/>
      <c r="AT21" s="389"/>
      <c r="AU21" s="389"/>
      <c r="AV21" s="389"/>
      <c r="AW21" s="389"/>
      <c r="AX21" s="389"/>
      <c r="AY21" s="389"/>
      <c r="AZ21" s="389"/>
      <c r="BA21" s="389"/>
      <c r="BB21" s="389"/>
      <c r="BC21" s="389"/>
      <c r="BD21" s="389"/>
      <c r="BE21" s="389"/>
      <c r="BF21" s="389"/>
      <c r="BG21" s="389"/>
      <c r="BH21" s="389"/>
      <c r="BI21" s="389"/>
      <c r="BJ21" s="389"/>
      <c r="BK21" s="3"/>
    </row>
    <row r="22" spans="1:63" ht="8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"/>
    </row>
    <row r="23" spans="1:63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373" t="s">
        <v>303</v>
      </c>
      <c r="P23" s="373"/>
      <c r="Q23" s="373"/>
      <c r="R23" s="373"/>
      <c r="S23" s="373"/>
      <c r="T23" s="211"/>
      <c r="U23" s="365" t="s">
        <v>228</v>
      </c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"/>
    </row>
    <row r="24" spans="1:63" ht="1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369" t="s">
        <v>229</v>
      </c>
      <c r="P24" s="369"/>
      <c r="Q24" s="369"/>
      <c r="R24" s="369"/>
      <c r="S24" s="369"/>
      <c r="T24" s="369"/>
      <c r="U24" s="369" t="s">
        <v>230</v>
      </c>
      <c r="V24" s="369"/>
      <c r="W24" s="369"/>
      <c r="X24" s="369"/>
      <c r="Y24" s="369"/>
      <c r="Z24" s="369"/>
      <c r="AA24" s="369"/>
      <c r="AB24" s="369"/>
      <c r="AC24" s="369"/>
      <c r="AD24" s="369"/>
      <c r="AE24" s="369"/>
      <c r="AF24" s="369"/>
      <c r="AG24" s="369"/>
      <c r="AH24" s="369"/>
      <c r="AI24" s="369"/>
      <c r="AJ24" s="369"/>
      <c r="AK24" s="369"/>
      <c r="AL24" s="369"/>
      <c r="AM24" s="369"/>
      <c r="AN24" s="369"/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"/>
      <c r="BK24" s="3"/>
    </row>
    <row r="25" spans="1:63" ht="18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364" t="s">
        <v>231</v>
      </c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4"/>
      <c r="AD25" s="5"/>
      <c r="AE25" s="364" t="s">
        <v>232</v>
      </c>
      <c r="AF25" s="364"/>
      <c r="AG25" s="364"/>
      <c r="AH25" s="364"/>
      <c r="AI25" s="365" t="s">
        <v>233</v>
      </c>
      <c r="AJ25" s="366"/>
      <c r="AK25" s="366"/>
      <c r="AL25" s="366"/>
      <c r="AM25" s="366"/>
      <c r="AN25" s="366"/>
      <c r="AO25" s="366"/>
      <c r="AP25" s="366"/>
      <c r="AQ25" s="366"/>
      <c r="AR25" s="366"/>
      <c r="AS25" s="366"/>
      <c r="AT25" s="366"/>
      <c r="AU25" s="366"/>
      <c r="AV25" s="366"/>
      <c r="AW25" s="366"/>
      <c r="AX25" s="366"/>
      <c r="AY25" s="366"/>
      <c r="AZ25" s="366"/>
      <c r="BA25" s="366"/>
      <c r="BB25" s="366"/>
      <c r="BC25" s="366"/>
      <c r="BD25" s="366"/>
      <c r="BE25" s="366"/>
      <c r="BF25" s="366"/>
      <c r="BG25" s="366"/>
      <c r="BH25" s="366"/>
      <c r="BI25" s="366"/>
      <c r="BJ25" s="366"/>
      <c r="BK25" s="3"/>
    </row>
    <row r="26" spans="1:63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5"/>
      <c r="AZ26" s="4"/>
      <c r="BA26" s="3"/>
      <c r="BB26" s="3"/>
      <c r="BC26" s="4"/>
      <c r="BD26" s="3"/>
      <c r="BE26" s="3"/>
      <c r="BF26" s="4"/>
      <c r="BG26" s="3"/>
      <c r="BH26" s="3"/>
      <c r="BI26" s="4"/>
      <c r="BJ26" s="3"/>
      <c r="BK26" s="3"/>
    </row>
    <row r="27" spans="1:63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364" t="s">
        <v>234</v>
      </c>
      <c r="P27" s="364"/>
      <c r="Q27" s="364"/>
      <c r="R27" s="364"/>
      <c r="S27" s="364"/>
      <c r="T27" s="364"/>
      <c r="U27" s="382" t="s">
        <v>235</v>
      </c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"/>
    </row>
    <row r="28" spans="1:63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5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3"/>
      <c r="BB28" s="3"/>
      <c r="BC28" s="4"/>
      <c r="BD28" s="3"/>
      <c r="BE28" s="3"/>
      <c r="BF28" s="4"/>
      <c r="BG28" s="3"/>
      <c r="BH28" s="3"/>
      <c r="BI28" s="4"/>
      <c r="BJ28" s="3"/>
      <c r="BK28" s="3"/>
    </row>
    <row r="29" spans="1:63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364" t="s">
        <v>236</v>
      </c>
      <c r="P29" s="364"/>
      <c r="Q29" s="364"/>
      <c r="R29" s="364"/>
      <c r="S29" s="364"/>
      <c r="T29" s="364"/>
      <c r="U29" s="365" t="s">
        <v>237</v>
      </c>
      <c r="V29" s="366"/>
      <c r="W29" s="366"/>
      <c r="X29" s="366"/>
      <c r="Y29" s="366"/>
      <c r="Z29" s="366"/>
      <c r="AA29" s="366"/>
      <c r="AB29" s="366"/>
      <c r="AC29" s="366"/>
      <c r="AD29" s="366"/>
      <c r="AE29" s="366"/>
      <c r="AF29" s="366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3"/>
      <c r="BB29" s="3"/>
      <c r="BC29" s="4"/>
      <c r="BD29" s="3"/>
      <c r="BE29" s="3"/>
      <c r="BF29" s="4"/>
      <c r="BG29" s="3"/>
      <c r="BH29" s="3"/>
      <c r="BI29" s="4"/>
      <c r="BJ29" s="3"/>
      <c r="BK29" s="3"/>
    </row>
    <row r="30" spans="1:63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/>
      <c r="AE30" s="5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5"/>
      <c r="AX30" s="4"/>
      <c r="AY30" s="4"/>
      <c r="AZ30" s="4"/>
      <c r="BA30" s="3"/>
      <c r="BB30" s="3"/>
      <c r="BC30" s="4"/>
      <c r="BD30" s="3"/>
      <c r="BE30" s="3"/>
      <c r="BF30" s="4"/>
      <c r="BG30" s="3"/>
      <c r="BH30" s="3"/>
      <c r="BI30" s="4"/>
      <c r="BJ30" s="3"/>
      <c r="BK30" s="3"/>
    </row>
    <row r="31" spans="1:63" ht="16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364" t="s">
        <v>238</v>
      </c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4"/>
      <c r="AB31" s="365" t="s">
        <v>239</v>
      </c>
      <c r="AC31" s="366"/>
      <c r="AD31" s="366"/>
      <c r="AE31" s="366"/>
      <c r="AF31" s="366"/>
      <c r="AG31" s="4"/>
      <c r="AH31" s="4"/>
      <c r="AI31" s="364" t="s">
        <v>366</v>
      </c>
      <c r="AJ31" s="364"/>
      <c r="AK31" s="364"/>
      <c r="AL31" s="364"/>
      <c r="AM31" s="364"/>
      <c r="AN31" s="364"/>
      <c r="AO31" s="364"/>
      <c r="AP31" s="364"/>
      <c r="AQ31" s="364"/>
      <c r="AR31" s="364"/>
      <c r="AS31" s="364"/>
      <c r="AT31" s="364"/>
      <c r="AU31" s="364"/>
      <c r="AV31" s="364"/>
      <c r="AW31" s="5"/>
      <c r="AX31" s="4"/>
      <c r="AY31" s="4"/>
      <c r="AZ31" s="4"/>
      <c r="BA31" s="3"/>
      <c r="BB31" s="3"/>
      <c r="BC31" s="4"/>
      <c r="BD31" s="3"/>
      <c r="BE31" s="3"/>
      <c r="BF31" s="4"/>
      <c r="BG31" s="3"/>
      <c r="BH31" s="3"/>
      <c r="BI31" s="4"/>
      <c r="BJ31" s="3"/>
      <c r="BK31" s="3"/>
    </row>
    <row r="32" spans="1:63" ht="11.25" customHeight="1">
      <c r="A32" s="4"/>
      <c r="B32" s="4"/>
      <c r="C32" s="4"/>
      <c r="D32" s="4"/>
      <c r="E32" s="4"/>
      <c r="F32" s="4"/>
      <c r="G32" s="4"/>
      <c r="H32" s="368"/>
      <c r="I32" s="368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3"/>
      <c r="BB32" s="3"/>
      <c r="BC32" s="4"/>
      <c r="BD32" s="3"/>
      <c r="BE32" s="3"/>
      <c r="BF32" s="4"/>
      <c r="BG32" s="3"/>
      <c r="BH32" s="3"/>
      <c r="BI32" s="4"/>
      <c r="BJ32" s="3"/>
      <c r="BK32" s="3"/>
    </row>
    <row r="33" spans="1:63" ht="24.75" customHeight="1">
      <c r="A33" s="4"/>
      <c r="B33" s="4"/>
      <c r="C33" s="4"/>
      <c r="D33" s="4"/>
      <c r="E33" s="4"/>
      <c r="F33" s="4"/>
      <c r="G33" s="4"/>
      <c r="H33" s="368"/>
      <c r="I33" s="368"/>
      <c r="J33" s="4"/>
      <c r="K33" s="4"/>
      <c r="L33" s="4"/>
      <c r="M33" s="4"/>
      <c r="N33" s="4"/>
      <c r="O33" s="364" t="s">
        <v>323</v>
      </c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4"/>
      <c r="AU33" s="364"/>
      <c r="AV33" s="364"/>
      <c r="AW33" s="364"/>
      <c r="AX33" s="364"/>
      <c r="AY33" s="364"/>
      <c r="AZ33" s="364"/>
      <c r="BA33" s="364"/>
      <c r="BB33" s="364"/>
      <c r="BC33" s="364"/>
      <c r="BD33" s="364"/>
      <c r="BE33" s="364"/>
      <c r="BF33" s="364"/>
      <c r="BG33" s="364"/>
      <c r="BH33" s="364"/>
      <c r="BI33" s="364"/>
      <c r="BJ33" s="364"/>
      <c r="BK33" s="3"/>
    </row>
    <row r="34" spans="1:63" ht="24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369" t="s">
        <v>240</v>
      </c>
      <c r="AJ34" s="369"/>
      <c r="AK34" s="369"/>
      <c r="AL34" s="369"/>
      <c r="AM34" s="369"/>
      <c r="AN34" s="369"/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"/>
    </row>
    <row r="35" spans="1:63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364"/>
      <c r="P35" s="364"/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"/>
    </row>
    <row r="36" spans="1:63" ht="18.75" customHeight="1">
      <c r="A36" s="4"/>
      <c r="B36" s="4"/>
      <c r="C36" s="4"/>
      <c r="D36" s="4"/>
      <c r="E36" s="4"/>
      <c r="F36" s="4"/>
      <c r="G36" s="4"/>
      <c r="H36" s="4"/>
      <c r="I36" s="368"/>
      <c r="J36" s="368"/>
      <c r="K36" s="4"/>
      <c r="L36" s="4"/>
      <c r="M36" s="4"/>
      <c r="N36" s="4"/>
      <c r="O36" s="370" t="s">
        <v>241</v>
      </c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1" t="s">
        <v>242</v>
      </c>
      <c r="AA36" s="371"/>
      <c r="AB36" s="372">
        <v>41750</v>
      </c>
      <c r="AC36" s="367"/>
      <c r="AD36" s="367"/>
      <c r="AE36" s="367"/>
      <c r="AF36" s="367"/>
      <c r="AG36" s="371" t="s">
        <v>243</v>
      </c>
      <c r="AH36" s="371"/>
      <c r="AI36" s="367">
        <v>360</v>
      </c>
      <c r="AJ36" s="367"/>
      <c r="AK36" s="367"/>
      <c r="AL36" s="197"/>
      <c r="AM36" s="197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3"/>
      <c r="BB36" s="3"/>
      <c r="BC36" s="4"/>
      <c r="BD36" s="3"/>
      <c r="BE36" s="3"/>
      <c r="BF36" s="4"/>
      <c r="BG36" s="3"/>
      <c r="BH36" s="3"/>
      <c r="BI36" s="4"/>
      <c r="BJ36" s="3"/>
      <c r="BK36" s="3"/>
    </row>
    <row r="37" spans="1:63" ht="16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3"/>
      <c r="BB37" s="3"/>
      <c r="BC37" s="4"/>
      <c r="BD37" s="3"/>
      <c r="BE37" s="3"/>
      <c r="BF37" s="4"/>
      <c r="BG37" s="3"/>
      <c r="BH37" s="3"/>
      <c r="BI37" s="4"/>
      <c r="BJ37" s="3"/>
      <c r="BK37" s="3"/>
    </row>
  </sheetData>
  <mergeCells count="36">
    <mergeCell ref="AR4:BI4"/>
    <mergeCell ref="AS1:BK1"/>
    <mergeCell ref="O29:T29"/>
    <mergeCell ref="U29:AF29"/>
    <mergeCell ref="A1:L1"/>
    <mergeCell ref="A2:L7"/>
    <mergeCell ref="A8:L9"/>
    <mergeCell ref="O8:BJ9"/>
    <mergeCell ref="A10:L11"/>
    <mergeCell ref="O10:BJ11"/>
    <mergeCell ref="O27:T27"/>
    <mergeCell ref="U27:BJ27"/>
    <mergeCell ref="A13:L14"/>
    <mergeCell ref="O14:BJ17"/>
    <mergeCell ref="O18:BJ19"/>
    <mergeCell ref="O21:BJ22"/>
    <mergeCell ref="O23:S23"/>
    <mergeCell ref="U23:BJ23"/>
    <mergeCell ref="O24:T24"/>
    <mergeCell ref="U24:BI24"/>
    <mergeCell ref="O25:AB25"/>
    <mergeCell ref="AE25:AH25"/>
    <mergeCell ref="AI25:BJ25"/>
    <mergeCell ref="O31:Z31"/>
    <mergeCell ref="AB31:AF31"/>
    <mergeCell ref="AI36:AK36"/>
    <mergeCell ref="H32:I33"/>
    <mergeCell ref="AI34:BJ35"/>
    <mergeCell ref="O35:AH35"/>
    <mergeCell ref="I36:J36"/>
    <mergeCell ref="O36:Y36"/>
    <mergeCell ref="Z36:AA36"/>
    <mergeCell ref="AB36:AF36"/>
    <mergeCell ref="AG36:AH36"/>
    <mergeCell ref="AI31:AV31"/>
    <mergeCell ref="O33:BJ33"/>
  </mergeCells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L34"/>
  <sheetViews>
    <sheetView showGridLines="0" topLeftCell="A16" workbookViewId="0">
      <selection activeCell="AB10" sqref="AB10:AB11"/>
    </sheetView>
  </sheetViews>
  <sheetFormatPr defaultColWidth="14.6640625" defaultRowHeight="13.5" customHeight="1"/>
  <cols>
    <col min="1" max="1" width="7.33203125" style="7" customWidth="1"/>
    <col min="2" max="55" width="3.33203125" style="7" customWidth="1"/>
    <col min="56" max="64" width="2.5" style="7" customWidth="1"/>
    <col min="65" max="16384" width="14.6640625" style="7"/>
  </cols>
  <sheetData>
    <row r="1" spans="1:64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64" ht="19.5" customHeight="1">
      <c r="A2" s="440" t="s">
        <v>371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</row>
    <row r="3" spans="1:64" ht="11.25" customHeight="1">
      <c r="A3" s="436" t="s">
        <v>169</v>
      </c>
      <c r="B3" s="428" t="s">
        <v>170</v>
      </c>
      <c r="C3" s="428"/>
      <c r="D3" s="428"/>
      <c r="E3" s="428"/>
      <c r="F3" s="431" t="s">
        <v>372</v>
      </c>
      <c r="G3" s="428" t="s">
        <v>171</v>
      </c>
      <c r="H3" s="428"/>
      <c r="I3" s="428"/>
      <c r="J3" s="431" t="s">
        <v>376</v>
      </c>
      <c r="K3" s="428" t="s">
        <v>172</v>
      </c>
      <c r="L3" s="428"/>
      <c r="M3" s="428"/>
      <c r="N3" s="431" t="s">
        <v>380</v>
      </c>
      <c r="O3" s="428" t="s">
        <v>173</v>
      </c>
      <c r="P3" s="428"/>
      <c r="Q3" s="428"/>
      <c r="R3" s="428"/>
      <c r="S3" s="431" t="s">
        <v>381</v>
      </c>
      <c r="T3" s="428" t="s">
        <v>174</v>
      </c>
      <c r="U3" s="428"/>
      <c r="V3" s="428"/>
      <c r="W3" s="431" t="s">
        <v>385</v>
      </c>
      <c r="X3" s="428" t="s">
        <v>175</v>
      </c>
      <c r="Y3" s="428"/>
      <c r="Z3" s="428"/>
      <c r="AA3" s="431" t="s">
        <v>389</v>
      </c>
      <c r="AB3" s="428" t="s">
        <v>176</v>
      </c>
      <c r="AC3" s="428"/>
      <c r="AD3" s="428"/>
      <c r="AE3" s="428"/>
      <c r="AF3" s="429" t="s">
        <v>177</v>
      </c>
      <c r="AG3" s="428" t="s">
        <v>178</v>
      </c>
      <c r="AH3" s="428"/>
      <c r="AI3" s="428"/>
      <c r="AJ3" s="429" t="s">
        <v>179</v>
      </c>
      <c r="AK3" s="428" t="s">
        <v>180</v>
      </c>
      <c r="AL3" s="428"/>
      <c r="AM3" s="428"/>
      <c r="AN3" s="428"/>
      <c r="AO3" s="428" t="s">
        <v>181</v>
      </c>
      <c r="AP3" s="428"/>
      <c r="AQ3" s="428"/>
      <c r="AR3" s="428"/>
      <c r="AS3" s="429" t="s">
        <v>182</v>
      </c>
      <c r="AT3" s="428" t="s">
        <v>183</v>
      </c>
      <c r="AU3" s="428"/>
      <c r="AV3" s="428"/>
      <c r="AW3" s="429" t="s">
        <v>184</v>
      </c>
      <c r="AX3" s="428" t="s">
        <v>185</v>
      </c>
      <c r="AY3" s="428"/>
      <c r="AZ3" s="428"/>
      <c r="BA3" s="428"/>
    </row>
    <row r="4" spans="1:64" ht="60.75" customHeight="1">
      <c r="A4" s="436"/>
      <c r="B4" s="362" t="s">
        <v>367</v>
      </c>
      <c r="C4" s="362" t="s">
        <v>368</v>
      </c>
      <c r="D4" s="362" t="s">
        <v>369</v>
      </c>
      <c r="E4" s="362" t="s">
        <v>370</v>
      </c>
      <c r="F4" s="430"/>
      <c r="G4" s="362" t="s">
        <v>373</v>
      </c>
      <c r="H4" s="362" t="s">
        <v>374</v>
      </c>
      <c r="I4" s="362" t="s">
        <v>375</v>
      </c>
      <c r="J4" s="430"/>
      <c r="K4" s="362" t="s">
        <v>377</v>
      </c>
      <c r="L4" s="362" t="s">
        <v>378</v>
      </c>
      <c r="M4" s="362" t="s">
        <v>379</v>
      </c>
      <c r="N4" s="432"/>
      <c r="O4" s="362" t="s">
        <v>367</v>
      </c>
      <c r="P4" s="362" t="s">
        <v>368</v>
      </c>
      <c r="Q4" s="362" t="s">
        <v>369</v>
      </c>
      <c r="R4" s="362" t="s">
        <v>370</v>
      </c>
      <c r="S4" s="430"/>
      <c r="T4" s="362" t="s">
        <v>382</v>
      </c>
      <c r="U4" s="362" t="s">
        <v>383</v>
      </c>
      <c r="V4" s="362" t="s">
        <v>384</v>
      </c>
      <c r="W4" s="430"/>
      <c r="X4" s="362" t="s">
        <v>386</v>
      </c>
      <c r="Y4" s="362" t="s">
        <v>387</v>
      </c>
      <c r="Z4" s="362" t="s">
        <v>388</v>
      </c>
      <c r="AA4" s="430"/>
      <c r="AB4" s="360" t="s">
        <v>196</v>
      </c>
      <c r="AC4" s="360" t="s">
        <v>197</v>
      </c>
      <c r="AD4" s="360" t="s">
        <v>198</v>
      </c>
      <c r="AE4" s="360" t="s">
        <v>199</v>
      </c>
      <c r="AF4" s="430"/>
      <c r="AG4" s="360" t="s">
        <v>190</v>
      </c>
      <c r="AH4" s="360" t="s">
        <v>191</v>
      </c>
      <c r="AI4" s="360" t="s">
        <v>192</v>
      </c>
      <c r="AJ4" s="430"/>
      <c r="AK4" s="360" t="s">
        <v>200</v>
      </c>
      <c r="AL4" s="360" t="s">
        <v>201</v>
      </c>
      <c r="AM4" s="360" t="s">
        <v>202</v>
      </c>
      <c r="AN4" s="360" t="s">
        <v>203</v>
      </c>
      <c r="AO4" s="360" t="s">
        <v>186</v>
      </c>
      <c r="AP4" s="360" t="s">
        <v>187</v>
      </c>
      <c r="AQ4" s="360" t="s">
        <v>188</v>
      </c>
      <c r="AR4" s="360" t="s">
        <v>189</v>
      </c>
      <c r="AS4" s="430"/>
      <c r="AT4" s="360" t="s">
        <v>190</v>
      </c>
      <c r="AU4" s="360" t="s">
        <v>191</v>
      </c>
      <c r="AV4" s="360" t="s">
        <v>192</v>
      </c>
      <c r="AW4" s="430"/>
      <c r="AX4" s="360" t="s">
        <v>193</v>
      </c>
      <c r="AY4" s="360" t="s">
        <v>194</v>
      </c>
      <c r="AZ4" s="360" t="s">
        <v>195</v>
      </c>
      <c r="BA4" s="361" t="s">
        <v>204</v>
      </c>
    </row>
    <row r="5" spans="1:64" ht="9.75" customHeight="1">
      <c r="A5" s="436"/>
      <c r="B5" s="9" t="s">
        <v>0</v>
      </c>
      <c r="C5" s="9" t="s">
        <v>1</v>
      </c>
      <c r="D5" s="9" t="s">
        <v>3</v>
      </c>
      <c r="E5" s="9" t="s">
        <v>5</v>
      </c>
      <c r="F5" s="9" t="s">
        <v>6</v>
      </c>
      <c r="G5" s="9" t="s">
        <v>8</v>
      </c>
      <c r="H5" s="9" t="s">
        <v>10</v>
      </c>
      <c r="I5" s="9" t="s">
        <v>11</v>
      </c>
      <c r="J5" s="9" t="s">
        <v>12</v>
      </c>
      <c r="K5" s="9" t="s">
        <v>14</v>
      </c>
      <c r="L5" s="9" t="s">
        <v>15</v>
      </c>
      <c r="M5" s="9" t="s">
        <v>16</v>
      </c>
      <c r="N5" s="9" t="s">
        <v>39</v>
      </c>
      <c r="O5" s="9" t="s">
        <v>42</v>
      </c>
      <c r="P5" s="9" t="s">
        <v>45</v>
      </c>
      <c r="Q5" s="9" t="s">
        <v>48</v>
      </c>
      <c r="R5" s="9" t="s">
        <v>50</v>
      </c>
      <c r="S5" s="9" t="s">
        <v>53</v>
      </c>
      <c r="T5" s="9" t="s">
        <v>57</v>
      </c>
      <c r="U5" s="9" t="s">
        <v>60</v>
      </c>
      <c r="V5" s="9" t="s">
        <v>63</v>
      </c>
      <c r="W5" s="9" t="s">
        <v>64</v>
      </c>
      <c r="X5" s="9" t="s">
        <v>65</v>
      </c>
      <c r="Y5" s="9" t="s">
        <v>68</v>
      </c>
      <c r="Z5" s="9" t="s">
        <v>71</v>
      </c>
      <c r="AA5" s="9" t="s">
        <v>74</v>
      </c>
      <c r="AB5" s="9" t="s">
        <v>76</v>
      </c>
      <c r="AC5" s="9" t="s">
        <v>79</v>
      </c>
      <c r="AD5" s="9" t="s">
        <v>82</v>
      </c>
      <c r="AE5" s="9" t="s">
        <v>83</v>
      </c>
      <c r="AF5" s="9" t="s">
        <v>86</v>
      </c>
      <c r="AG5" s="9" t="s">
        <v>88</v>
      </c>
      <c r="AH5" s="9" t="s">
        <v>89</v>
      </c>
      <c r="AI5" s="9" t="s">
        <v>92</v>
      </c>
      <c r="AJ5" s="9" t="s">
        <v>94</v>
      </c>
      <c r="AK5" s="9" t="s">
        <v>95</v>
      </c>
      <c r="AL5" s="9" t="s">
        <v>96</v>
      </c>
      <c r="AM5" s="9" t="s">
        <v>97</v>
      </c>
      <c r="AN5" s="9" t="s">
        <v>98</v>
      </c>
      <c r="AO5" s="9" t="s">
        <v>99</v>
      </c>
      <c r="AP5" s="9" t="s">
        <v>100</v>
      </c>
      <c r="AQ5" s="9" t="s">
        <v>101</v>
      </c>
      <c r="AR5" s="9" t="s">
        <v>102</v>
      </c>
      <c r="AS5" s="9" t="s">
        <v>103</v>
      </c>
      <c r="AT5" s="9" t="s">
        <v>104</v>
      </c>
      <c r="AU5" s="9" t="s">
        <v>105</v>
      </c>
      <c r="AV5" s="9" t="s">
        <v>106</v>
      </c>
      <c r="AW5" s="9" t="s">
        <v>107</v>
      </c>
      <c r="AX5" s="9" t="s">
        <v>108</v>
      </c>
      <c r="AY5" s="9" t="s">
        <v>109</v>
      </c>
      <c r="AZ5" s="9" t="s">
        <v>110</v>
      </c>
      <c r="BA5" s="10" t="s">
        <v>144</v>
      </c>
    </row>
    <row r="6" spans="1:64" ht="2.25" customHeight="1">
      <c r="A6" s="9"/>
      <c r="B6" s="422"/>
      <c r="C6" s="422"/>
      <c r="D6" s="422"/>
      <c r="E6" s="422"/>
      <c r="F6" s="422"/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22"/>
      <c r="AN6" s="422"/>
      <c r="AO6" s="422"/>
      <c r="AP6" s="422"/>
      <c r="AQ6" s="422"/>
      <c r="AR6" s="422"/>
      <c r="AS6" s="422"/>
      <c r="AT6" s="422"/>
      <c r="AU6" s="422"/>
      <c r="AV6" s="422"/>
      <c r="AW6" s="422"/>
      <c r="AX6" s="422"/>
      <c r="AY6" s="422"/>
      <c r="AZ6" s="422"/>
      <c r="BA6" s="422"/>
    </row>
    <row r="7" spans="1:64" ht="10.5" customHeight="1">
      <c r="A7" s="424" t="s">
        <v>205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 t="s">
        <v>206</v>
      </c>
      <c r="T7" s="421" t="s">
        <v>206</v>
      </c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 t="s">
        <v>285</v>
      </c>
      <c r="AR7" s="421" t="s">
        <v>285</v>
      </c>
      <c r="AS7" s="421" t="s">
        <v>206</v>
      </c>
      <c r="AT7" s="421" t="s">
        <v>206</v>
      </c>
      <c r="AU7" s="421" t="s">
        <v>206</v>
      </c>
      <c r="AV7" s="421" t="s">
        <v>206</v>
      </c>
      <c r="AW7" s="421" t="s">
        <v>206</v>
      </c>
      <c r="AX7" s="421" t="s">
        <v>206</v>
      </c>
      <c r="AY7" s="421" t="s">
        <v>206</v>
      </c>
      <c r="AZ7" s="421" t="s">
        <v>206</v>
      </c>
      <c r="BA7" s="421" t="s">
        <v>206</v>
      </c>
      <c r="BB7" s="11"/>
      <c r="BC7" s="6"/>
    </row>
    <row r="8" spans="1:64" ht="10.5" customHeight="1">
      <c r="A8" s="424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1"/>
      <c r="AH8" s="421"/>
      <c r="AI8" s="421"/>
      <c r="AJ8" s="421"/>
      <c r="AK8" s="421"/>
      <c r="AL8" s="421"/>
      <c r="AM8" s="421"/>
      <c r="AN8" s="421"/>
      <c r="AO8" s="421"/>
      <c r="AP8" s="421"/>
      <c r="AQ8" s="421"/>
      <c r="AR8" s="421"/>
      <c r="AS8" s="421"/>
      <c r="AT8" s="421"/>
      <c r="AU8" s="421"/>
      <c r="AV8" s="421"/>
      <c r="AW8" s="421"/>
      <c r="AX8" s="421"/>
      <c r="AY8" s="421"/>
      <c r="AZ8" s="421"/>
      <c r="BA8" s="421"/>
    </row>
    <row r="9" spans="1:64" ht="2.25" customHeight="1">
      <c r="A9" s="9"/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</row>
    <row r="10" spans="1:64" ht="10.5" customHeight="1">
      <c r="A10" s="424" t="s">
        <v>207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1" t="s">
        <v>206</v>
      </c>
      <c r="T10" s="421" t="s">
        <v>206</v>
      </c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6" t="s">
        <v>285</v>
      </c>
      <c r="AS10" s="421" t="s">
        <v>206</v>
      </c>
      <c r="AT10" s="421" t="s">
        <v>206</v>
      </c>
      <c r="AU10" s="421" t="s">
        <v>206</v>
      </c>
      <c r="AV10" s="421" t="s">
        <v>206</v>
      </c>
      <c r="AW10" s="421" t="s">
        <v>206</v>
      </c>
      <c r="AX10" s="421" t="s">
        <v>206</v>
      </c>
      <c r="AY10" s="421" t="s">
        <v>206</v>
      </c>
      <c r="AZ10" s="421" t="s">
        <v>206</v>
      </c>
      <c r="BA10" s="421" t="s">
        <v>206</v>
      </c>
      <c r="BB10" s="11"/>
      <c r="BC10" s="6"/>
      <c r="BD10" s="11"/>
      <c r="BE10" s="11"/>
      <c r="BF10" s="6"/>
      <c r="BG10" s="11"/>
      <c r="BH10" s="11"/>
      <c r="BI10" s="6"/>
      <c r="BJ10" s="11"/>
      <c r="BK10" s="11"/>
      <c r="BL10" s="6"/>
    </row>
    <row r="11" spans="1:64" ht="10.5" customHeight="1">
      <c r="A11" s="424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7"/>
      <c r="AS11" s="421"/>
      <c r="AT11" s="421"/>
      <c r="AU11" s="421"/>
      <c r="AV11" s="421"/>
      <c r="AW11" s="421"/>
      <c r="AX11" s="421"/>
      <c r="AY11" s="421"/>
      <c r="AZ11" s="421"/>
      <c r="BA11" s="421"/>
      <c r="BB11" s="11"/>
      <c r="BC11" s="6"/>
      <c r="BD11" s="11"/>
      <c r="BE11" s="11"/>
      <c r="BF11" s="6"/>
      <c r="BG11" s="11"/>
      <c r="BH11" s="11"/>
      <c r="BI11" s="6"/>
      <c r="BJ11" s="11"/>
      <c r="BK11" s="11"/>
      <c r="BL11" s="6"/>
    </row>
    <row r="12" spans="1:64" ht="2.25" customHeight="1">
      <c r="A12" s="9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11"/>
      <c r="BC12" s="6"/>
      <c r="BD12" s="11"/>
      <c r="BE12" s="11"/>
      <c r="BF12" s="6"/>
      <c r="BG12" s="11"/>
      <c r="BH12" s="11"/>
      <c r="BI12" s="6"/>
      <c r="BJ12" s="11"/>
      <c r="BK12" s="11"/>
      <c r="BL12" s="6"/>
    </row>
    <row r="13" spans="1:64" ht="10.5" customHeight="1">
      <c r="A13" s="424" t="s">
        <v>208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1"/>
      <c r="O13" s="421"/>
      <c r="P13" s="421"/>
      <c r="Q13" s="421"/>
      <c r="R13" s="421" t="s">
        <v>285</v>
      </c>
      <c r="S13" s="421" t="s">
        <v>206</v>
      </c>
      <c r="T13" s="421" t="s">
        <v>206</v>
      </c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 t="s">
        <v>285</v>
      </c>
      <c r="AM13" s="421" t="s">
        <v>287</v>
      </c>
      <c r="AN13" s="421" t="s">
        <v>287</v>
      </c>
      <c r="AO13" s="421" t="s">
        <v>287</v>
      </c>
      <c r="AP13" s="421" t="s">
        <v>287</v>
      </c>
      <c r="AQ13" s="421" t="s">
        <v>287</v>
      </c>
      <c r="AR13" s="421" t="s">
        <v>287</v>
      </c>
      <c r="AS13" s="421" t="s">
        <v>287</v>
      </c>
      <c r="AT13" s="421" t="s">
        <v>206</v>
      </c>
      <c r="AU13" s="421" t="s">
        <v>206</v>
      </c>
      <c r="AV13" s="421" t="s">
        <v>206</v>
      </c>
      <c r="AW13" s="421" t="s">
        <v>206</v>
      </c>
      <c r="AX13" s="421" t="s">
        <v>206</v>
      </c>
      <c r="AY13" s="421" t="s">
        <v>206</v>
      </c>
      <c r="AZ13" s="421" t="s">
        <v>206</v>
      </c>
      <c r="BA13" s="421" t="s">
        <v>206</v>
      </c>
      <c r="BB13" s="11"/>
      <c r="BC13" s="6"/>
      <c r="BD13" s="11"/>
      <c r="BE13" s="11"/>
      <c r="BF13" s="6"/>
      <c r="BG13" s="11"/>
      <c r="BH13" s="11"/>
      <c r="BI13" s="6"/>
      <c r="BJ13" s="11"/>
      <c r="BK13" s="11"/>
      <c r="BL13" s="6"/>
    </row>
    <row r="14" spans="1:64" ht="10.5" customHeight="1">
      <c r="A14" s="424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11"/>
      <c r="BC14" s="6"/>
      <c r="BD14" s="11"/>
      <c r="BE14" s="11"/>
      <c r="BF14" s="6"/>
      <c r="BG14" s="11"/>
      <c r="BH14" s="11"/>
      <c r="BI14" s="6"/>
      <c r="BJ14" s="11"/>
      <c r="BK14" s="11"/>
      <c r="BL14" s="6"/>
    </row>
    <row r="15" spans="1:64" ht="2.25" customHeight="1">
      <c r="A15" s="9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2"/>
      <c r="AQ15" s="422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11"/>
      <c r="BC15" s="6"/>
      <c r="BD15" s="11"/>
      <c r="BE15" s="11"/>
      <c r="BF15" s="6"/>
      <c r="BG15" s="11"/>
      <c r="BH15" s="11"/>
      <c r="BI15" s="6"/>
      <c r="BJ15" s="11"/>
      <c r="BK15" s="11"/>
      <c r="BL15" s="6"/>
    </row>
    <row r="16" spans="1:64" ht="10.5" customHeight="1">
      <c r="A16" s="424" t="s">
        <v>209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 t="s">
        <v>206</v>
      </c>
      <c r="T16" s="421" t="s">
        <v>206</v>
      </c>
      <c r="U16" s="421"/>
      <c r="V16" s="421"/>
      <c r="W16" s="421"/>
      <c r="X16" s="421"/>
      <c r="Y16" s="421"/>
      <c r="Z16" s="421"/>
      <c r="AA16" s="421" t="s">
        <v>285</v>
      </c>
      <c r="AB16" s="421" t="s">
        <v>285</v>
      </c>
      <c r="AC16" s="421" t="s">
        <v>287</v>
      </c>
      <c r="AD16" s="421" t="s">
        <v>287</v>
      </c>
      <c r="AE16" s="421" t="s">
        <v>287</v>
      </c>
      <c r="AF16" s="421" t="s">
        <v>287</v>
      </c>
      <c r="AG16" s="421" t="s">
        <v>287</v>
      </c>
      <c r="AH16" s="421" t="s">
        <v>287</v>
      </c>
      <c r="AI16" s="421" t="s">
        <v>286</v>
      </c>
      <c r="AJ16" s="421" t="s">
        <v>286</v>
      </c>
      <c r="AK16" s="421" t="s">
        <v>286</v>
      </c>
      <c r="AL16" s="421" t="s">
        <v>286</v>
      </c>
      <c r="AM16" s="423" t="s">
        <v>210</v>
      </c>
      <c r="AN16" s="423" t="s">
        <v>210</v>
      </c>
      <c r="AO16" s="423" t="s">
        <v>210</v>
      </c>
      <c r="AP16" s="423" t="s">
        <v>210</v>
      </c>
      <c r="AQ16" s="421" t="s">
        <v>208</v>
      </c>
      <c r="AR16" s="421" t="s">
        <v>208</v>
      </c>
      <c r="AS16" s="421" t="s">
        <v>112</v>
      </c>
      <c r="AT16" s="421" t="s">
        <v>112</v>
      </c>
      <c r="AU16" s="421" t="s">
        <v>112</v>
      </c>
      <c r="AV16" s="421" t="s">
        <v>112</v>
      </c>
      <c r="AW16" s="421" t="s">
        <v>112</v>
      </c>
      <c r="AX16" s="421" t="s">
        <v>112</v>
      </c>
      <c r="AY16" s="421" t="s">
        <v>112</v>
      </c>
      <c r="AZ16" s="421" t="s">
        <v>112</v>
      </c>
      <c r="BA16" s="421" t="s">
        <v>112</v>
      </c>
      <c r="BB16" s="11"/>
      <c r="BC16" s="6"/>
      <c r="BD16" s="11"/>
      <c r="BE16" s="11"/>
      <c r="BF16" s="6"/>
      <c r="BG16" s="11"/>
      <c r="BH16" s="11"/>
      <c r="BI16" s="6"/>
      <c r="BJ16" s="11"/>
      <c r="BK16" s="11"/>
      <c r="BL16" s="6"/>
    </row>
    <row r="17" spans="1:64" ht="10.5" customHeight="1">
      <c r="A17" s="424"/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3"/>
      <c r="AN17" s="423"/>
      <c r="AO17" s="423"/>
      <c r="AP17" s="423"/>
      <c r="AQ17" s="421"/>
      <c r="AR17" s="421"/>
      <c r="AS17" s="421"/>
      <c r="AT17" s="421"/>
      <c r="AU17" s="421"/>
      <c r="AV17" s="421"/>
      <c r="AW17" s="421"/>
      <c r="AX17" s="421"/>
      <c r="AY17" s="421"/>
      <c r="AZ17" s="421"/>
      <c r="BA17" s="421"/>
      <c r="BB17" s="11"/>
      <c r="BC17" s="6"/>
      <c r="BD17" s="11"/>
      <c r="BE17" s="11"/>
      <c r="BF17" s="6"/>
      <c r="BG17" s="11"/>
      <c r="BH17" s="11"/>
      <c r="BI17" s="6"/>
      <c r="BJ17" s="11"/>
      <c r="BK17" s="11"/>
      <c r="BL17" s="6"/>
    </row>
    <row r="18" spans="1:64" ht="2.25" customHeight="1">
      <c r="A18" s="9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11"/>
      <c r="BC18" s="6"/>
      <c r="BD18" s="11"/>
      <c r="BE18" s="11"/>
      <c r="BF18" s="6"/>
      <c r="BG18" s="11"/>
      <c r="BH18" s="11"/>
      <c r="BI18" s="6"/>
      <c r="BJ18" s="11"/>
      <c r="BK18" s="11"/>
      <c r="BL18" s="6"/>
    </row>
    <row r="19" spans="1:64" ht="6" customHeight="1">
      <c r="A19" s="6"/>
      <c r="B19" s="6"/>
      <c r="BB19" s="11"/>
      <c r="BC19" s="6"/>
      <c r="BD19" s="11"/>
      <c r="BE19" s="11"/>
      <c r="BF19" s="6"/>
      <c r="BG19" s="11"/>
      <c r="BH19" s="11"/>
      <c r="BI19" s="6"/>
      <c r="BJ19" s="11"/>
      <c r="BK19" s="11"/>
      <c r="BL19" s="6"/>
    </row>
    <row r="20" spans="1:64" ht="23.25" customHeight="1">
      <c r="A20" s="414" t="s">
        <v>211</v>
      </c>
      <c r="B20" s="414"/>
      <c r="C20" s="414"/>
      <c r="D20" s="414"/>
      <c r="E20" s="414"/>
      <c r="F20" s="414"/>
      <c r="G20" s="212"/>
      <c r="H20" s="415" t="s">
        <v>331</v>
      </c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6"/>
      <c r="X20" s="6"/>
      <c r="Y20" s="213" t="s">
        <v>324</v>
      </c>
      <c r="Z20" s="417" t="s">
        <v>212</v>
      </c>
      <c r="AA20" s="417"/>
      <c r="AB20" s="417"/>
      <c r="AC20" s="417"/>
      <c r="AD20" s="417"/>
      <c r="AE20" s="417"/>
      <c r="AF20" s="417"/>
      <c r="AG20" s="6"/>
      <c r="AH20" s="6"/>
      <c r="AI20" s="6"/>
      <c r="AJ20" s="6"/>
      <c r="AK20" s="6"/>
      <c r="AL20" s="6"/>
      <c r="AM20" s="6"/>
      <c r="AN20" s="6"/>
      <c r="AO20" s="12"/>
      <c r="AP20" s="6"/>
      <c r="AQ20" s="6"/>
      <c r="AR20" s="13" t="s">
        <v>210</v>
      </c>
      <c r="AS20" s="417" t="s">
        <v>213</v>
      </c>
      <c r="AT20" s="417"/>
      <c r="AU20" s="417"/>
      <c r="AV20" s="417"/>
      <c r="AW20" s="417"/>
      <c r="AX20" s="417"/>
      <c r="AY20" s="417"/>
      <c r="AZ20" s="417"/>
      <c r="BA20" s="417"/>
      <c r="BB20" s="417"/>
      <c r="BC20" s="417"/>
      <c r="BD20" s="417"/>
      <c r="BE20" s="417"/>
      <c r="BF20" s="417"/>
      <c r="BG20" s="417"/>
      <c r="BH20" s="417"/>
      <c r="BI20" s="417"/>
      <c r="BJ20" s="417"/>
      <c r="BK20" s="417"/>
      <c r="BL20" s="417"/>
    </row>
    <row r="21" spans="1:64" ht="15" customHeight="1">
      <c r="A21" s="6"/>
      <c r="B21" s="6"/>
      <c r="C21" s="6"/>
      <c r="D21" s="6"/>
      <c r="E21" s="6"/>
      <c r="F21" s="6"/>
      <c r="G21" s="220"/>
      <c r="H21" s="419" t="s">
        <v>330</v>
      </c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6"/>
      <c r="Y21" s="213" t="s">
        <v>287</v>
      </c>
      <c r="Z21" s="418" t="s">
        <v>215</v>
      </c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6"/>
      <c r="AR21" s="8" t="s">
        <v>208</v>
      </c>
      <c r="AS21" s="417" t="s">
        <v>216</v>
      </c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11"/>
      <c r="BH21" s="11"/>
      <c r="BI21" s="6"/>
      <c r="BJ21" s="11"/>
      <c r="BK21" s="11"/>
      <c r="BL21" s="6"/>
    </row>
    <row r="22" spans="1:64" ht="12.75" customHeight="1">
      <c r="A22" s="6"/>
      <c r="B22" s="6"/>
      <c r="C22" s="6"/>
      <c r="D22" s="6"/>
      <c r="E22" s="6"/>
      <c r="F22" s="6"/>
      <c r="G22" s="220" t="s">
        <v>285</v>
      </c>
      <c r="H22" s="418" t="s">
        <v>214</v>
      </c>
      <c r="I22" s="418"/>
      <c r="J22" s="418"/>
      <c r="K22" s="418"/>
      <c r="L22" s="418"/>
      <c r="M22" s="418"/>
      <c r="N22" s="418"/>
      <c r="O22" s="418"/>
      <c r="P22" s="418"/>
      <c r="Q22" s="418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11"/>
      <c r="BB22" s="11"/>
      <c r="BC22" s="6"/>
      <c r="BD22" s="11"/>
      <c r="BE22" s="11"/>
      <c r="BF22" s="6"/>
      <c r="BG22" s="11"/>
      <c r="BH22" s="11"/>
      <c r="BI22" s="6"/>
      <c r="BJ22" s="11"/>
      <c r="BK22" s="11"/>
      <c r="BL22" s="6"/>
    </row>
    <row r="23" spans="1:64" ht="12.75" customHeight="1">
      <c r="A23" s="6"/>
      <c r="B23" s="6"/>
      <c r="C23" s="6"/>
      <c r="D23" s="6"/>
      <c r="E23" s="6"/>
      <c r="F23" s="6"/>
      <c r="G23" s="8" t="s">
        <v>206</v>
      </c>
      <c r="H23" s="418" t="s">
        <v>217</v>
      </c>
      <c r="I23" s="418"/>
      <c r="J23" s="418"/>
      <c r="K23" s="418"/>
      <c r="L23" s="418"/>
      <c r="M23" s="418"/>
      <c r="N23" s="418"/>
      <c r="O23" s="418"/>
      <c r="P23" s="418"/>
      <c r="Q23" s="418"/>
      <c r="R23" s="6"/>
      <c r="S23" s="6"/>
      <c r="T23" s="6"/>
      <c r="U23" s="11"/>
      <c r="V23" s="6"/>
      <c r="W23" s="6"/>
      <c r="X23" s="6"/>
      <c r="Y23" s="8" t="s">
        <v>218</v>
      </c>
      <c r="Z23" s="418" t="s">
        <v>219</v>
      </c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6"/>
      <c r="AR23" s="8" t="s">
        <v>112</v>
      </c>
      <c r="AS23" s="418" t="s">
        <v>220</v>
      </c>
      <c r="AT23" s="418"/>
      <c r="AU23" s="418"/>
      <c r="AV23" s="418"/>
      <c r="AW23" s="418"/>
      <c r="AX23" s="418"/>
      <c r="AY23" s="418"/>
      <c r="AZ23" s="418"/>
      <c r="BA23" s="418"/>
      <c r="BB23" s="418"/>
      <c r="BC23" s="6"/>
      <c r="BD23" s="11"/>
      <c r="BE23" s="11"/>
      <c r="BF23" s="6"/>
      <c r="BG23" s="11"/>
      <c r="BH23" s="11"/>
      <c r="BI23" s="6"/>
      <c r="BJ23" s="11"/>
      <c r="BK23" s="11"/>
      <c r="BL23" s="6"/>
    </row>
    <row r="24" spans="1:64" ht="12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11"/>
      <c r="BB24" s="11"/>
      <c r="BC24" s="6"/>
      <c r="BD24" s="11"/>
      <c r="BE24" s="11"/>
      <c r="BF24" s="6"/>
      <c r="BG24" s="11"/>
      <c r="BH24" s="11"/>
      <c r="BI24" s="6"/>
      <c r="BJ24" s="11"/>
      <c r="BK24" s="11"/>
      <c r="BL24" s="6"/>
    </row>
    <row r="25" spans="1:64" ht="18" customHeight="1">
      <c r="A25" s="391" t="s">
        <v>221</v>
      </c>
      <c r="B25" s="391"/>
      <c r="C25" s="391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11"/>
      <c r="BC25" s="6"/>
      <c r="BD25" s="11"/>
      <c r="BE25" s="11"/>
      <c r="BF25" s="6"/>
      <c r="BG25" s="11"/>
      <c r="BH25" s="11"/>
      <c r="BI25" s="6"/>
      <c r="BJ25" s="11"/>
      <c r="BK25" s="11"/>
      <c r="BL25" s="6"/>
    </row>
    <row r="26" spans="1:64" ht="12.75" customHeight="1">
      <c r="A26" s="397" t="s">
        <v>304</v>
      </c>
      <c r="B26" s="402" t="s">
        <v>305</v>
      </c>
      <c r="C26" s="403"/>
      <c r="D26" s="403"/>
      <c r="E26" s="403"/>
      <c r="F26" s="403"/>
      <c r="G26" s="403"/>
      <c r="H26" s="403"/>
      <c r="I26" s="403"/>
      <c r="J26" s="404"/>
      <c r="K26" s="402" t="s">
        <v>75</v>
      </c>
      <c r="L26" s="403"/>
      <c r="M26" s="403"/>
      <c r="N26" s="403"/>
      <c r="O26" s="403"/>
      <c r="P26" s="404"/>
      <c r="Q26" s="412" t="s">
        <v>311</v>
      </c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3"/>
      <c r="AC26" s="402" t="s">
        <v>222</v>
      </c>
      <c r="AD26" s="403"/>
      <c r="AE26" s="403"/>
      <c r="AF26" s="403"/>
      <c r="AG26" s="403"/>
      <c r="AH26" s="404"/>
      <c r="AI26" s="402" t="s">
        <v>314</v>
      </c>
      <c r="AJ26" s="403"/>
      <c r="AK26" s="403"/>
      <c r="AL26" s="403"/>
      <c r="AM26" s="403"/>
      <c r="AN26" s="404"/>
      <c r="AO26" s="402" t="s">
        <v>315</v>
      </c>
      <c r="AP26" s="403"/>
      <c r="AQ26" s="403"/>
      <c r="AR26" s="403"/>
      <c r="AS26" s="404"/>
      <c r="AT26" s="402" t="s">
        <v>136</v>
      </c>
      <c r="AU26" s="403"/>
      <c r="AV26" s="403"/>
      <c r="AW26" s="404"/>
      <c r="AX26" s="392"/>
      <c r="AY26" s="392"/>
      <c r="AZ26" s="392"/>
      <c r="BA26" s="392"/>
      <c r="BB26" s="392"/>
      <c r="BC26" s="392"/>
      <c r="BD26" s="394"/>
      <c r="BE26" s="394"/>
      <c r="BF26" s="394"/>
      <c r="BG26" s="394"/>
      <c r="BH26" s="394"/>
      <c r="BI26" s="394"/>
      <c r="BJ26" s="396"/>
      <c r="BK26" s="396"/>
      <c r="BL26" s="396"/>
    </row>
    <row r="27" spans="1:64" ht="28.5" customHeight="1">
      <c r="A27" s="398"/>
      <c r="B27" s="405"/>
      <c r="C27" s="406"/>
      <c r="D27" s="406"/>
      <c r="E27" s="406"/>
      <c r="F27" s="406"/>
      <c r="G27" s="406"/>
      <c r="H27" s="406"/>
      <c r="I27" s="406"/>
      <c r="J27" s="407"/>
      <c r="K27" s="405"/>
      <c r="L27" s="406"/>
      <c r="M27" s="406"/>
      <c r="N27" s="406"/>
      <c r="O27" s="406"/>
      <c r="P27" s="407"/>
      <c r="Q27" s="412" t="s">
        <v>312</v>
      </c>
      <c r="R27" s="411"/>
      <c r="S27" s="411"/>
      <c r="T27" s="411"/>
      <c r="U27" s="411"/>
      <c r="V27" s="413"/>
      <c r="W27" s="412" t="s">
        <v>313</v>
      </c>
      <c r="X27" s="411"/>
      <c r="Y27" s="411"/>
      <c r="Z27" s="411"/>
      <c r="AA27" s="411"/>
      <c r="AB27" s="413"/>
      <c r="AC27" s="405"/>
      <c r="AD27" s="406"/>
      <c r="AE27" s="406"/>
      <c r="AF27" s="406"/>
      <c r="AG27" s="406"/>
      <c r="AH27" s="407"/>
      <c r="AI27" s="405"/>
      <c r="AJ27" s="406"/>
      <c r="AK27" s="406"/>
      <c r="AL27" s="406"/>
      <c r="AM27" s="406"/>
      <c r="AN27" s="407"/>
      <c r="AO27" s="405"/>
      <c r="AP27" s="406"/>
      <c r="AQ27" s="406"/>
      <c r="AR27" s="406"/>
      <c r="AS27" s="407"/>
      <c r="AT27" s="405"/>
      <c r="AU27" s="406"/>
      <c r="AV27" s="406"/>
      <c r="AW27" s="407"/>
      <c r="AX27" s="394"/>
      <c r="AY27" s="394"/>
      <c r="AZ27" s="394"/>
      <c r="BA27" s="394"/>
      <c r="BB27" s="394"/>
      <c r="BC27" s="394"/>
      <c r="BD27" s="394"/>
      <c r="BE27" s="395"/>
      <c r="BF27" s="394"/>
      <c r="BG27" s="394"/>
      <c r="BH27" s="395"/>
      <c r="BI27" s="394"/>
      <c r="BJ27" s="396"/>
      <c r="BK27" s="395"/>
      <c r="BL27" s="396"/>
    </row>
    <row r="28" spans="1:64" s="186" customFormat="1" ht="14.25" customHeight="1">
      <c r="A28" s="198"/>
      <c r="B28" s="199"/>
      <c r="C28" s="411" t="s">
        <v>310</v>
      </c>
      <c r="D28" s="411"/>
      <c r="E28" s="411"/>
      <c r="F28" s="411"/>
      <c r="G28" s="411"/>
      <c r="H28" s="411"/>
      <c r="I28" s="411"/>
      <c r="J28" s="200"/>
      <c r="K28" s="199"/>
      <c r="L28" s="411" t="s">
        <v>310</v>
      </c>
      <c r="M28" s="411"/>
      <c r="N28" s="411"/>
      <c r="O28" s="411"/>
      <c r="P28" s="200"/>
      <c r="Q28" s="412" t="s">
        <v>310</v>
      </c>
      <c r="R28" s="411"/>
      <c r="S28" s="411"/>
      <c r="T28" s="411"/>
      <c r="U28" s="411"/>
      <c r="V28" s="413"/>
      <c r="W28" s="412" t="s">
        <v>310</v>
      </c>
      <c r="X28" s="411"/>
      <c r="Y28" s="411"/>
      <c r="Z28" s="411"/>
      <c r="AA28" s="411"/>
      <c r="AB28" s="413"/>
      <c r="AC28" s="412" t="s">
        <v>310</v>
      </c>
      <c r="AD28" s="411"/>
      <c r="AE28" s="411"/>
      <c r="AF28" s="411"/>
      <c r="AG28" s="411"/>
      <c r="AH28" s="413"/>
      <c r="AI28" s="412" t="s">
        <v>310</v>
      </c>
      <c r="AJ28" s="411"/>
      <c r="AK28" s="411"/>
      <c r="AL28" s="411"/>
      <c r="AM28" s="411"/>
      <c r="AN28" s="413"/>
      <c r="AO28" s="412" t="s">
        <v>310</v>
      </c>
      <c r="AP28" s="411"/>
      <c r="AQ28" s="411"/>
      <c r="AR28" s="411"/>
      <c r="AS28" s="413"/>
      <c r="AT28" s="412" t="s">
        <v>310</v>
      </c>
      <c r="AU28" s="411"/>
      <c r="AV28" s="411"/>
      <c r="AW28" s="413"/>
      <c r="AX28" s="394"/>
      <c r="AY28" s="394"/>
      <c r="AZ28" s="394"/>
      <c r="BA28" s="394"/>
      <c r="BB28" s="394"/>
      <c r="BC28" s="394"/>
      <c r="BD28" s="394"/>
      <c r="BE28" s="395"/>
      <c r="BF28" s="394"/>
      <c r="BG28" s="394"/>
      <c r="BH28" s="395"/>
      <c r="BI28" s="394"/>
      <c r="BJ28" s="396"/>
      <c r="BK28" s="395"/>
      <c r="BL28" s="396"/>
    </row>
    <row r="29" spans="1:64" ht="12" customHeight="1">
      <c r="A29" s="202">
        <v>1</v>
      </c>
      <c r="B29" s="399">
        <v>2</v>
      </c>
      <c r="C29" s="400"/>
      <c r="D29" s="400"/>
      <c r="E29" s="400"/>
      <c r="F29" s="400"/>
      <c r="G29" s="400"/>
      <c r="H29" s="400"/>
      <c r="I29" s="400"/>
      <c r="J29" s="401"/>
      <c r="K29" s="399">
        <v>3</v>
      </c>
      <c r="L29" s="400"/>
      <c r="M29" s="400"/>
      <c r="N29" s="400"/>
      <c r="O29" s="400"/>
      <c r="P29" s="401"/>
      <c r="Q29" s="399">
        <v>4</v>
      </c>
      <c r="R29" s="400"/>
      <c r="S29" s="400"/>
      <c r="T29" s="400"/>
      <c r="U29" s="400"/>
      <c r="V29" s="401"/>
      <c r="W29" s="399">
        <v>5</v>
      </c>
      <c r="X29" s="400"/>
      <c r="Y29" s="400"/>
      <c r="Z29" s="400"/>
      <c r="AA29" s="400"/>
      <c r="AB29" s="401"/>
      <c r="AC29" s="399">
        <v>6</v>
      </c>
      <c r="AD29" s="400"/>
      <c r="AE29" s="400"/>
      <c r="AF29" s="400"/>
      <c r="AG29" s="400"/>
      <c r="AH29" s="401"/>
      <c r="AI29" s="399">
        <v>7</v>
      </c>
      <c r="AJ29" s="400"/>
      <c r="AK29" s="400"/>
      <c r="AL29" s="400"/>
      <c r="AM29" s="400"/>
      <c r="AN29" s="401"/>
      <c r="AO29" s="399">
        <v>8</v>
      </c>
      <c r="AP29" s="400"/>
      <c r="AQ29" s="400"/>
      <c r="AR29" s="400"/>
      <c r="AS29" s="401"/>
      <c r="AT29" s="399">
        <v>9</v>
      </c>
      <c r="AU29" s="400"/>
      <c r="AV29" s="400"/>
      <c r="AW29" s="401"/>
      <c r="AX29" s="394"/>
      <c r="AY29" s="394"/>
      <c r="AZ29" s="394"/>
      <c r="BA29" s="394"/>
      <c r="BB29" s="394"/>
      <c r="BC29" s="394"/>
      <c r="BD29" s="394"/>
      <c r="BE29" s="394"/>
      <c r="BF29" s="394"/>
      <c r="BG29" s="394"/>
      <c r="BH29" s="394"/>
      <c r="BI29" s="394"/>
      <c r="BJ29" s="396"/>
      <c r="BK29" s="395"/>
      <c r="BL29" s="396"/>
    </row>
    <row r="30" spans="1:64" ht="13.5" customHeight="1">
      <c r="A30" s="201" t="s">
        <v>306</v>
      </c>
      <c r="B30" s="408">
        <v>39</v>
      </c>
      <c r="C30" s="409"/>
      <c r="D30" s="409"/>
      <c r="E30" s="409"/>
      <c r="F30" s="409"/>
      <c r="G30" s="409"/>
      <c r="H30" s="409"/>
      <c r="I30" s="409"/>
      <c r="J30" s="410"/>
      <c r="K30" s="408"/>
      <c r="L30" s="409"/>
      <c r="M30" s="409"/>
      <c r="N30" s="409"/>
      <c r="O30" s="409"/>
      <c r="P30" s="410"/>
      <c r="Q30" s="408"/>
      <c r="R30" s="409"/>
      <c r="S30" s="409"/>
      <c r="T30" s="409"/>
      <c r="U30" s="409"/>
      <c r="V30" s="410"/>
      <c r="W30" s="408"/>
      <c r="X30" s="409"/>
      <c r="Y30" s="409"/>
      <c r="Z30" s="409"/>
      <c r="AA30" s="409"/>
      <c r="AB30" s="410"/>
      <c r="AC30" s="408">
        <v>2</v>
      </c>
      <c r="AD30" s="409"/>
      <c r="AE30" s="409"/>
      <c r="AF30" s="409"/>
      <c r="AG30" s="409"/>
      <c r="AH30" s="410"/>
      <c r="AI30" s="408"/>
      <c r="AJ30" s="409"/>
      <c r="AK30" s="409"/>
      <c r="AL30" s="409"/>
      <c r="AM30" s="409"/>
      <c r="AN30" s="410"/>
      <c r="AO30" s="408">
        <v>11</v>
      </c>
      <c r="AP30" s="409"/>
      <c r="AQ30" s="409"/>
      <c r="AR30" s="409"/>
      <c r="AS30" s="410"/>
      <c r="AT30" s="408">
        <v>52</v>
      </c>
      <c r="AU30" s="409"/>
      <c r="AV30" s="409"/>
      <c r="AW30" s="410"/>
      <c r="AX30" s="393"/>
      <c r="AY30" s="393"/>
      <c r="AZ30" s="393"/>
      <c r="BA30" s="393"/>
      <c r="BB30" s="393"/>
      <c r="BC30" s="393"/>
      <c r="BD30" s="393"/>
      <c r="BE30" s="393"/>
      <c r="BF30" s="393"/>
      <c r="BG30" s="393"/>
      <c r="BH30" s="393"/>
      <c r="BI30" s="393"/>
      <c r="BJ30" s="396"/>
      <c r="BK30" s="396"/>
      <c r="BL30" s="396"/>
    </row>
    <row r="31" spans="1:64" ht="12" customHeight="1">
      <c r="A31" s="201" t="s">
        <v>307</v>
      </c>
      <c r="B31" s="433">
        <v>29</v>
      </c>
      <c r="C31" s="434"/>
      <c r="D31" s="434"/>
      <c r="E31" s="434"/>
      <c r="F31" s="434"/>
      <c r="G31" s="434"/>
      <c r="H31" s="434"/>
      <c r="I31" s="434"/>
      <c r="J31" s="435"/>
      <c r="K31" s="433">
        <v>10</v>
      </c>
      <c r="L31" s="434"/>
      <c r="M31" s="434"/>
      <c r="N31" s="434"/>
      <c r="O31" s="434"/>
      <c r="P31" s="435"/>
      <c r="Q31" s="433"/>
      <c r="R31" s="434"/>
      <c r="S31" s="434"/>
      <c r="T31" s="434"/>
      <c r="U31" s="434"/>
      <c r="V31" s="435"/>
      <c r="W31" s="433"/>
      <c r="X31" s="434"/>
      <c r="Y31" s="434"/>
      <c r="Z31" s="434"/>
      <c r="AA31" s="434"/>
      <c r="AB31" s="435"/>
      <c r="AC31" s="433">
        <v>1</v>
      </c>
      <c r="AD31" s="434"/>
      <c r="AE31" s="434"/>
      <c r="AF31" s="434"/>
      <c r="AG31" s="434"/>
      <c r="AH31" s="435"/>
      <c r="AI31" s="433"/>
      <c r="AJ31" s="434"/>
      <c r="AK31" s="434"/>
      <c r="AL31" s="434"/>
      <c r="AM31" s="434"/>
      <c r="AN31" s="435"/>
      <c r="AO31" s="433">
        <v>11</v>
      </c>
      <c r="AP31" s="434"/>
      <c r="AQ31" s="434"/>
      <c r="AR31" s="434"/>
      <c r="AS31" s="435"/>
      <c r="AT31" s="433">
        <v>52</v>
      </c>
      <c r="AU31" s="434"/>
      <c r="AV31" s="434"/>
      <c r="AW31" s="435"/>
      <c r="AX31" s="390"/>
      <c r="AY31" s="390"/>
      <c r="AZ31" s="390"/>
      <c r="BA31" s="390"/>
      <c r="BB31" s="390"/>
      <c r="BC31" s="390"/>
      <c r="BD31" s="390"/>
      <c r="BE31" s="390"/>
      <c r="BF31" s="390"/>
      <c r="BG31" s="390"/>
      <c r="BH31" s="390"/>
      <c r="BI31" s="390"/>
      <c r="BJ31" s="390"/>
      <c r="BK31" s="390"/>
      <c r="BL31" s="390"/>
    </row>
    <row r="32" spans="1:64" ht="12" customHeight="1">
      <c r="A32" s="201" t="s">
        <v>308</v>
      </c>
      <c r="B32" s="433">
        <v>33</v>
      </c>
      <c r="C32" s="434"/>
      <c r="D32" s="434"/>
      <c r="E32" s="434"/>
      <c r="F32" s="434"/>
      <c r="G32" s="434"/>
      <c r="H32" s="434"/>
      <c r="I32" s="434"/>
      <c r="J32" s="435"/>
      <c r="K32" s="433">
        <v>2</v>
      </c>
      <c r="L32" s="434"/>
      <c r="M32" s="434"/>
      <c r="N32" s="434"/>
      <c r="O32" s="434"/>
      <c r="P32" s="435"/>
      <c r="Q32" s="433">
        <v>7</v>
      </c>
      <c r="R32" s="434"/>
      <c r="S32" s="434"/>
      <c r="T32" s="434"/>
      <c r="U32" s="434"/>
      <c r="V32" s="435"/>
      <c r="W32" s="433"/>
      <c r="X32" s="434"/>
      <c r="Y32" s="434"/>
      <c r="Z32" s="434"/>
      <c r="AA32" s="434"/>
      <c r="AB32" s="435"/>
      <c r="AC32" s="433">
        <v>2</v>
      </c>
      <c r="AD32" s="434"/>
      <c r="AE32" s="434"/>
      <c r="AF32" s="434"/>
      <c r="AG32" s="434"/>
      <c r="AH32" s="435"/>
      <c r="AI32" s="433"/>
      <c r="AJ32" s="434"/>
      <c r="AK32" s="434"/>
      <c r="AL32" s="434"/>
      <c r="AM32" s="434"/>
      <c r="AN32" s="435"/>
      <c r="AO32" s="433">
        <v>10</v>
      </c>
      <c r="AP32" s="434"/>
      <c r="AQ32" s="434"/>
      <c r="AR32" s="434"/>
      <c r="AS32" s="435"/>
      <c r="AT32" s="433">
        <v>52</v>
      </c>
      <c r="AU32" s="434"/>
      <c r="AV32" s="434"/>
      <c r="AW32" s="435"/>
      <c r="AX32" s="390"/>
      <c r="AY32" s="390"/>
      <c r="AZ32" s="390"/>
      <c r="BA32" s="390"/>
      <c r="BB32" s="390"/>
      <c r="BC32" s="390"/>
      <c r="BD32" s="390"/>
      <c r="BE32" s="390"/>
      <c r="BF32" s="390"/>
      <c r="BG32" s="390"/>
      <c r="BH32" s="390"/>
      <c r="BI32" s="390"/>
      <c r="BJ32" s="390"/>
      <c r="BK32" s="390"/>
      <c r="BL32" s="390"/>
    </row>
    <row r="33" spans="1:64" ht="12" customHeight="1">
      <c r="A33" s="201" t="s">
        <v>309</v>
      </c>
      <c r="B33" s="433">
        <v>22</v>
      </c>
      <c r="C33" s="434"/>
      <c r="D33" s="434"/>
      <c r="E33" s="434"/>
      <c r="F33" s="434"/>
      <c r="G33" s="434"/>
      <c r="H33" s="434"/>
      <c r="I33" s="434"/>
      <c r="J33" s="435"/>
      <c r="K33" s="433"/>
      <c r="L33" s="434"/>
      <c r="M33" s="434"/>
      <c r="N33" s="434"/>
      <c r="O33" s="434"/>
      <c r="P33" s="435"/>
      <c r="Q33" s="433">
        <v>6</v>
      </c>
      <c r="R33" s="434"/>
      <c r="S33" s="434"/>
      <c r="T33" s="434"/>
      <c r="U33" s="434"/>
      <c r="V33" s="435"/>
      <c r="W33" s="433">
        <v>4</v>
      </c>
      <c r="X33" s="434"/>
      <c r="Y33" s="434"/>
      <c r="Z33" s="434"/>
      <c r="AA33" s="434"/>
      <c r="AB33" s="435"/>
      <c r="AC33" s="433">
        <v>2</v>
      </c>
      <c r="AD33" s="434"/>
      <c r="AE33" s="434"/>
      <c r="AF33" s="434"/>
      <c r="AG33" s="434"/>
      <c r="AH33" s="435"/>
      <c r="AI33" s="433">
        <v>6</v>
      </c>
      <c r="AJ33" s="434"/>
      <c r="AK33" s="434"/>
      <c r="AL33" s="434"/>
      <c r="AM33" s="434"/>
      <c r="AN33" s="435"/>
      <c r="AO33" s="433">
        <v>2</v>
      </c>
      <c r="AP33" s="434"/>
      <c r="AQ33" s="434"/>
      <c r="AR33" s="434"/>
      <c r="AS33" s="435"/>
      <c r="AT33" s="433">
        <v>43</v>
      </c>
      <c r="AU33" s="434"/>
      <c r="AV33" s="434"/>
      <c r="AW33" s="435"/>
      <c r="AX33" s="390"/>
      <c r="AY33" s="390"/>
      <c r="AZ33" s="390"/>
      <c r="BA33" s="390"/>
      <c r="BB33" s="390"/>
      <c r="BC33" s="390"/>
      <c r="BD33" s="390"/>
      <c r="BE33" s="390"/>
      <c r="BF33" s="390"/>
      <c r="BG33" s="390"/>
      <c r="BH33" s="390"/>
      <c r="BI33" s="390"/>
      <c r="BJ33" s="390"/>
      <c r="BK33" s="390"/>
      <c r="BL33" s="390"/>
    </row>
    <row r="34" spans="1:64" ht="12" customHeight="1">
      <c r="A34" s="202" t="s">
        <v>136</v>
      </c>
      <c r="B34" s="437">
        <v>123</v>
      </c>
      <c r="C34" s="438"/>
      <c r="D34" s="438"/>
      <c r="E34" s="438"/>
      <c r="F34" s="438"/>
      <c r="G34" s="438"/>
      <c r="H34" s="438"/>
      <c r="I34" s="438"/>
      <c r="J34" s="439"/>
      <c r="K34" s="437">
        <v>12</v>
      </c>
      <c r="L34" s="438"/>
      <c r="M34" s="438"/>
      <c r="N34" s="438"/>
      <c r="O34" s="438"/>
      <c r="P34" s="439"/>
      <c r="Q34" s="437">
        <v>13</v>
      </c>
      <c r="R34" s="438"/>
      <c r="S34" s="438"/>
      <c r="T34" s="438"/>
      <c r="U34" s="438"/>
      <c r="V34" s="439"/>
      <c r="W34" s="437">
        <v>4</v>
      </c>
      <c r="X34" s="438"/>
      <c r="Y34" s="438"/>
      <c r="Z34" s="438"/>
      <c r="AA34" s="438"/>
      <c r="AB34" s="439"/>
      <c r="AC34" s="437">
        <v>7</v>
      </c>
      <c r="AD34" s="438"/>
      <c r="AE34" s="438"/>
      <c r="AF34" s="438"/>
      <c r="AG34" s="438"/>
      <c r="AH34" s="439"/>
      <c r="AI34" s="437">
        <v>6</v>
      </c>
      <c r="AJ34" s="438"/>
      <c r="AK34" s="438"/>
      <c r="AL34" s="438"/>
      <c r="AM34" s="438"/>
      <c r="AN34" s="439"/>
      <c r="AO34" s="437">
        <v>34</v>
      </c>
      <c r="AP34" s="438"/>
      <c r="AQ34" s="438"/>
      <c r="AR34" s="438"/>
      <c r="AS34" s="439"/>
      <c r="AT34" s="437">
        <v>199</v>
      </c>
      <c r="AU34" s="438"/>
      <c r="AV34" s="438"/>
      <c r="AW34" s="439"/>
      <c r="AX34" s="390"/>
      <c r="AY34" s="390"/>
      <c r="AZ34" s="390"/>
      <c r="BA34" s="390"/>
      <c r="BB34" s="390"/>
      <c r="BC34" s="390"/>
      <c r="BD34" s="390"/>
      <c r="BE34" s="390"/>
      <c r="BF34" s="390"/>
      <c r="BG34" s="390"/>
      <c r="BH34" s="390"/>
      <c r="BI34" s="390"/>
      <c r="BJ34" s="390"/>
      <c r="BK34" s="390"/>
      <c r="BL34" s="390"/>
    </row>
  </sheetData>
  <mergeCells count="349">
    <mergeCell ref="A2:AG2"/>
    <mergeCell ref="AT30:AW30"/>
    <mergeCell ref="AT31:AW31"/>
    <mergeCell ref="AT32:AW32"/>
    <mergeCell ref="AT33:AW33"/>
    <mergeCell ref="AT34:AW34"/>
    <mergeCell ref="B34:J34"/>
    <mergeCell ref="AI30:AN30"/>
    <mergeCell ref="AI31:AN31"/>
    <mergeCell ref="AI32:AN32"/>
    <mergeCell ref="AI33:AN33"/>
    <mergeCell ref="AI34:AN34"/>
    <mergeCell ref="AO30:AS30"/>
    <mergeCell ref="AO31:AS31"/>
    <mergeCell ref="AO32:AS32"/>
    <mergeCell ref="AO33:AS33"/>
    <mergeCell ref="AO34:AS34"/>
    <mergeCell ref="W30:AB30"/>
    <mergeCell ref="W31:AB31"/>
    <mergeCell ref="W32:AB32"/>
    <mergeCell ref="W33:AB33"/>
    <mergeCell ref="W34:AB34"/>
    <mergeCell ref="AC30:AH30"/>
    <mergeCell ref="AC31:AH31"/>
    <mergeCell ref="AC32:AH32"/>
    <mergeCell ref="AC33:AH33"/>
    <mergeCell ref="AC34:AH34"/>
    <mergeCell ref="K30:P30"/>
    <mergeCell ref="K31:P31"/>
    <mergeCell ref="K32:P32"/>
    <mergeCell ref="K33:P33"/>
    <mergeCell ref="K34:P34"/>
    <mergeCell ref="Q30:V30"/>
    <mergeCell ref="Q31:V31"/>
    <mergeCell ref="Q32:V32"/>
    <mergeCell ref="Q33:V33"/>
    <mergeCell ref="Q34:V34"/>
    <mergeCell ref="W29:AB29"/>
    <mergeCell ref="AC26:AH27"/>
    <mergeCell ref="AI26:AN27"/>
    <mergeCell ref="AO26:AS27"/>
    <mergeCell ref="AT26:AW27"/>
    <mergeCell ref="AC28:AH28"/>
    <mergeCell ref="AC29:AH29"/>
    <mergeCell ref="AI28:AN28"/>
    <mergeCell ref="AI29:AN29"/>
    <mergeCell ref="AO28:AS28"/>
    <mergeCell ref="AO29:AS29"/>
    <mergeCell ref="AT28:AW28"/>
    <mergeCell ref="AT29:AW29"/>
    <mergeCell ref="B31:J31"/>
    <mergeCell ref="B32:J32"/>
    <mergeCell ref="B33:J33"/>
    <mergeCell ref="A3:A5"/>
    <mergeCell ref="B3:E3"/>
    <mergeCell ref="F3:F4"/>
    <mergeCell ref="G3:I3"/>
    <mergeCell ref="J3:J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3:A14"/>
    <mergeCell ref="B13:B14"/>
    <mergeCell ref="C28:I28"/>
    <mergeCell ref="C13:C14"/>
    <mergeCell ref="D13:D14"/>
    <mergeCell ref="E13:E1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N3:N4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D10:AD11"/>
    <mergeCell ref="AE10:AE11"/>
    <mergeCell ref="AF10:AF11"/>
    <mergeCell ref="AG10:AG11"/>
    <mergeCell ref="AH10:AH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Z10:Z11"/>
    <mergeCell ref="AA10:AA11"/>
    <mergeCell ref="AB10:AB11"/>
    <mergeCell ref="AC10:AC11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6:A17"/>
    <mergeCell ref="R16:R17"/>
    <mergeCell ref="C16:C17"/>
    <mergeCell ref="D16:D17"/>
    <mergeCell ref="E16:E17"/>
    <mergeCell ref="F16:F17"/>
    <mergeCell ref="G16:G17"/>
    <mergeCell ref="H16:H17"/>
    <mergeCell ref="I16:I17"/>
    <mergeCell ref="B16:B17"/>
    <mergeCell ref="J16:J17"/>
    <mergeCell ref="K16:K17"/>
    <mergeCell ref="L16:L17"/>
    <mergeCell ref="M16:M17"/>
    <mergeCell ref="N16:N17"/>
    <mergeCell ref="O16:O17"/>
    <mergeCell ref="P16:P17"/>
    <mergeCell ref="Q16:Q17"/>
    <mergeCell ref="AH16:AH17"/>
    <mergeCell ref="AI16:AI17"/>
    <mergeCell ref="AJ16:AJ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B16:AB17"/>
    <mergeCell ref="AC16:AC17"/>
    <mergeCell ref="AD16:AD17"/>
    <mergeCell ref="AE16:AE17"/>
    <mergeCell ref="AF16:AF17"/>
    <mergeCell ref="AG16:AG17"/>
    <mergeCell ref="A20:F20"/>
    <mergeCell ref="H20:V20"/>
    <mergeCell ref="Z20:AF20"/>
    <mergeCell ref="AS20:BL20"/>
    <mergeCell ref="Z21:AP21"/>
    <mergeCell ref="AS21:BF21"/>
    <mergeCell ref="H23:Q23"/>
    <mergeCell ref="Z23:AP23"/>
    <mergeCell ref="AS23:BB23"/>
    <mergeCell ref="H22:Q22"/>
    <mergeCell ref="H21:W21"/>
    <mergeCell ref="A25:BA25"/>
    <mergeCell ref="AX26:BC26"/>
    <mergeCell ref="AX30:AZ30"/>
    <mergeCell ref="BD26:BF29"/>
    <mergeCell ref="BG26:BI29"/>
    <mergeCell ref="BJ26:BL30"/>
    <mergeCell ref="AX27:AZ29"/>
    <mergeCell ref="BA27:BC29"/>
    <mergeCell ref="BA30:BC30"/>
    <mergeCell ref="BD30:BF30"/>
    <mergeCell ref="BG30:BI30"/>
    <mergeCell ref="A26:A27"/>
    <mergeCell ref="B29:J29"/>
    <mergeCell ref="B26:J27"/>
    <mergeCell ref="B30:J30"/>
    <mergeCell ref="K26:P27"/>
    <mergeCell ref="K29:P29"/>
    <mergeCell ref="L28:O28"/>
    <mergeCell ref="Q26:AB26"/>
    <mergeCell ref="Q27:V27"/>
    <mergeCell ref="W27:AB27"/>
    <mergeCell ref="Q28:V28"/>
    <mergeCell ref="W28:AB28"/>
    <mergeCell ref="Q29:V29"/>
    <mergeCell ref="AX31:AZ31"/>
    <mergeCell ref="BA31:BC31"/>
    <mergeCell ref="BD31:BF31"/>
    <mergeCell ref="BG31:BI31"/>
    <mergeCell ref="BJ31:BL31"/>
    <mergeCell ref="AX32:AZ32"/>
    <mergeCell ref="BA32:BC32"/>
    <mergeCell ref="BD32:BF32"/>
    <mergeCell ref="BG32:BI32"/>
    <mergeCell ref="BJ32:BL32"/>
    <mergeCell ref="AX33:AZ33"/>
    <mergeCell ref="BA33:BC33"/>
    <mergeCell ref="BD33:BF33"/>
    <mergeCell ref="BG33:BI33"/>
    <mergeCell ref="BJ33:BL33"/>
    <mergeCell ref="AX34:AZ34"/>
    <mergeCell ref="BA34:BC34"/>
    <mergeCell ref="BD34:BF34"/>
    <mergeCell ref="BG34:BI34"/>
    <mergeCell ref="BJ34:BL34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102"/>
  <sheetViews>
    <sheetView showGridLines="0" tabSelected="1" topLeftCell="A85" workbookViewId="0">
      <selection activeCell="A96" sqref="A96:AF96"/>
    </sheetView>
  </sheetViews>
  <sheetFormatPr defaultColWidth="14.6640625" defaultRowHeight="13.5" customHeight="1"/>
  <cols>
    <col min="1" max="1" width="11.6640625" style="7" customWidth="1"/>
    <col min="2" max="2" width="35.83203125" style="7" customWidth="1"/>
    <col min="3" max="5" width="0" style="7" hidden="1" customWidth="1"/>
    <col min="6" max="6" width="16.6640625" style="7" customWidth="1"/>
    <col min="7" max="7" width="0" style="7" hidden="1" customWidth="1"/>
    <col min="8" max="8" width="5.5" style="7" customWidth="1"/>
    <col min="9" max="9" width="0" style="7" hidden="1" customWidth="1"/>
    <col min="10" max="10" width="5.5" style="7" customWidth="1"/>
    <col min="11" max="11" width="0" style="7" hidden="1" customWidth="1"/>
    <col min="12" max="12" width="5.5" style="7" customWidth="1"/>
    <col min="13" max="14" width="5.1640625" style="7" customWidth="1"/>
    <col min="15" max="15" width="0" style="7" hidden="1" customWidth="1"/>
    <col min="16" max="16" width="5.1640625" style="7" customWidth="1"/>
    <col min="17" max="17" width="0" style="7" hidden="1" customWidth="1"/>
    <col min="18" max="18" width="9.6640625" style="7" customWidth="1"/>
    <col min="19" max="19" width="0" style="7" hidden="1" customWidth="1"/>
    <col min="20" max="20" width="9.6640625" style="7" customWidth="1"/>
    <col min="21" max="21" width="0" style="7" hidden="1" customWidth="1"/>
    <col min="22" max="22" width="9.83203125" style="7" customWidth="1"/>
    <col min="23" max="23" width="0" style="7" hidden="1" customWidth="1"/>
    <col min="24" max="24" width="9.83203125" style="7" customWidth="1"/>
    <col min="25" max="25" width="0" style="7" hidden="1" customWidth="1"/>
    <col min="26" max="26" width="9.5" style="7" customWidth="1"/>
    <col min="27" max="27" width="0" style="7" hidden="1" customWidth="1"/>
    <col min="28" max="28" width="10" style="7" customWidth="1"/>
    <col min="29" max="29" width="0" style="7" hidden="1" customWidth="1"/>
    <col min="30" max="30" width="9.33203125" style="7" customWidth="1"/>
    <col min="31" max="31" width="0" style="7" hidden="1" customWidth="1"/>
    <col min="32" max="32" width="9.33203125" style="7" customWidth="1"/>
    <col min="33" max="33" width="0" style="7" hidden="1" customWidth="1"/>
    <col min="34" max="16384" width="14.6640625" style="7"/>
  </cols>
  <sheetData>
    <row r="1" spans="1:33" ht="12.75" customHeight="1">
      <c r="A1" s="460" t="s">
        <v>111</v>
      </c>
      <c r="B1" s="477" t="s">
        <v>113</v>
      </c>
      <c r="C1" s="478"/>
      <c r="D1" s="479"/>
      <c r="E1" s="479"/>
      <c r="F1" s="480"/>
      <c r="G1" s="478" t="s">
        <v>114</v>
      </c>
      <c r="H1" s="479"/>
      <c r="I1" s="479"/>
      <c r="J1" s="479"/>
      <c r="K1" s="479"/>
      <c r="L1" s="479"/>
      <c r="M1" s="479"/>
      <c r="N1" s="479"/>
      <c r="O1" s="479"/>
      <c r="P1" s="480"/>
      <c r="Q1" s="459" t="s">
        <v>115</v>
      </c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33" ht="12.75" customHeight="1">
      <c r="A2" s="460"/>
      <c r="B2" s="477"/>
      <c r="C2" s="478"/>
      <c r="D2" s="479"/>
      <c r="E2" s="479"/>
      <c r="F2" s="480"/>
      <c r="G2" s="478"/>
      <c r="H2" s="479"/>
      <c r="I2" s="479"/>
      <c r="J2" s="479"/>
      <c r="K2" s="479"/>
      <c r="L2" s="479"/>
      <c r="M2" s="479"/>
      <c r="N2" s="479"/>
      <c r="O2" s="479"/>
      <c r="P2" s="480"/>
      <c r="Q2" s="459" t="s">
        <v>116</v>
      </c>
      <c r="R2" s="460"/>
      <c r="S2" s="460"/>
      <c r="T2" s="467"/>
      <c r="U2" s="459" t="s">
        <v>117</v>
      </c>
      <c r="V2" s="460"/>
      <c r="W2" s="460"/>
      <c r="X2" s="467"/>
      <c r="Y2" s="459" t="s">
        <v>118</v>
      </c>
      <c r="Z2" s="460"/>
      <c r="AA2" s="460"/>
      <c r="AB2" s="467"/>
      <c r="AC2" s="459" t="s">
        <v>119</v>
      </c>
      <c r="AD2" s="460"/>
      <c r="AE2" s="460"/>
      <c r="AF2" s="467"/>
      <c r="AG2" s="39" t="s">
        <v>120</v>
      </c>
    </row>
    <row r="3" spans="1:33" ht="12.75" customHeight="1">
      <c r="A3" s="460"/>
      <c r="B3" s="477"/>
      <c r="C3" s="476" t="s">
        <v>121</v>
      </c>
      <c r="D3" s="463" t="s">
        <v>122</v>
      </c>
      <c r="E3" s="460" t="s">
        <v>123</v>
      </c>
      <c r="F3" s="468" t="s">
        <v>244</v>
      </c>
      <c r="G3" s="102"/>
      <c r="H3" s="461" t="s">
        <v>124</v>
      </c>
      <c r="I3" s="15"/>
      <c r="J3" s="461" t="s">
        <v>125</v>
      </c>
      <c r="K3" s="15"/>
      <c r="L3" s="479" t="s">
        <v>126</v>
      </c>
      <c r="M3" s="479"/>
      <c r="N3" s="479"/>
      <c r="O3" s="479"/>
      <c r="P3" s="480"/>
      <c r="Q3" s="459" t="s">
        <v>127</v>
      </c>
      <c r="R3" s="460"/>
      <c r="S3" s="460" t="s">
        <v>128</v>
      </c>
      <c r="T3" s="467"/>
      <c r="U3" s="459" t="s">
        <v>129</v>
      </c>
      <c r="V3" s="460"/>
      <c r="W3" s="460" t="s">
        <v>130</v>
      </c>
      <c r="X3" s="467"/>
      <c r="Y3" s="459" t="s">
        <v>131</v>
      </c>
      <c r="Z3" s="460"/>
      <c r="AA3" s="460" t="s">
        <v>132</v>
      </c>
      <c r="AB3" s="467"/>
      <c r="AC3" s="459" t="s">
        <v>133</v>
      </c>
      <c r="AD3" s="460"/>
      <c r="AE3" s="460" t="s">
        <v>134</v>
      </c>
      <c r="AF3" s="467"/>
      <c r="AG3" s="39" t="s">
        <v>135</v>
      </c>
    </row>
    <row r="4" spans="1:33" ht="12.75" customHeight="1">
      <c r="A4" s="460"/>
      <c r="B4" s="477"/>
      <c r="C4" s="476"/>
      <c r="D4" s="463"/>
      <c r="E4" s="460"/>
      <c r="F4" s="481"/>
      <c r="G4" s="102"/>
      <c r="H4" s="482"/>
      <c r="I4" s="15"/>
      <c r="J4" s="482"/>
      <c r="K4" s="15"/>
      <c r="L4" s="464" t="s">
        <v>136</v>
      </c>
      <c r="M4" s="460" t="s">
        <v>137</v>
      </c>
      <c r="N4" s="460"/>
      <c r="O4" s="460"/>
      <c r="P4" s="467"/>
      <c r="Q4" s="459" t="s">
        <v>138</v>
      </c>
      <c r="R4" s="460"/>
      <c r="S4" s="460" t="s">
        <v>245</v>
      </c>
      <c r="T4" s="467"/>
      <c r="U4" s="459" t="s">
        <v>138</v>
      </c>
      <c r="V4" s="460"/>
      <c r="W4" s="474" t="s">
        <v>284</v>
      </c>
      <c r="X4" s="467"/>
      <c r="Y4" s="475" t="s">
        <v>362</v>
      </c>
      <c r="Z4" s="460"/>
      <c r="AA4" s="474" t="s">
        <v>364</v>
      </c>
      <c r="AB4" s="467"/>
      <c r="AC4" s="459" t="s">
        <v>246</v>
      </c>
      <c r="AD4" s="460"/>
      <c r="AE4" s="474" t="s">
        <v>362</v>
      </c>
      <c r="AF4" s="467"/>
      <c r="AG4" s="39" t="s">
        <v>139</v>
      </c>
    </row>
    <row r="5" spans="1:33" ht="16.5" customHeight="1">
      <c r="A5" s="460"/>
      <c r="B5" s="477"/>
      <c r="C5" s="476"/>
      <c r="D5" s="463"/>
      <c r="E5" s="460"/>
      <c r="F5" s="481"/>
      <c r="G5" s="102"/>
      <c r="H5" s="482"/>
      <c r="I5" s="15"/>
      <c r="J5" s="482"/>
      <c r="K5" s="16"/>
      <c r="L5" s="465"/>
      <c r="M5" s="463" t="s">
        <v>140</v>
      </c>
      <c r="N5" s="463" t="s">
        <v>141</v>
      </c>
      <c r="O5" s="461"/>
      <c r="P5" s="468" t="s">
        <v>142</v>
      </c>
      <c r="Q5" s="459" t="s">
        <v>143</v>
      </c>
      <c r="R5" s="461" t="s">
        <v>136</v>
      </c>
      <c r="S5" s="460" t="s">
        <v>143</v>
      </c>
      <c r="T5" s="468" t="s">
        <v>136</v>
      </c>
      <c r="U5" s="470" t="s">
        <v>143</v>
      </c>
      <c r="V5" s="461" t="s">
        <v>136</v>
      </c>
      <c r="W5" s="472" t="s">
        <v>143</v>
      </c>
      <c r="X5" s="468" t="s">
        <v>136</v>
      </c>
      <c r="Y5" s="470" t="s">
        <v>143</v>
      </c>
      <c r="Z5" s="461" t="s">
        <v>136</v>
      </c>
      <c r="AA5" s="472" t="s">
        <v>143</v>
      </c>
      <c r="AB5" s="468" t="s">
        <v>136</v>
      </c>
      <c r="AC5" s="470" t="s">
        <v>143</v>
      </c>
      <c r="AD5" s="461" t="s">
        <v>136</v>
      </c>
      <c r="AE5" s="472" t="s">
        <v>143</v>
      </c>
      <c r="AF5" s="468" t="s">
        <v>136</v>
      </c>
      <c r="AG5" s="459" t="s">
        <v>143</v>
      </c>
    </row>
    <row r="6" spans="1:33" ht="42" customHeight="1">
      <c r="A6" s="460"/>
      <c r="B6" s="477"/>
      <c r="C6" s="476"/>
      <c r="D6" s="463"/>
      <c r="E6" s="460"/>
      <c r="F6" s="469"/>
      <c r="G6" s="102"/>
      <c r="H6" s="462"/>
      <c r="I6" s="15"/>
      <c r="J6" s="462"/>
      <c r="K6" s="16"/>
      <c r="L6" s="466"/>
      <c r="M6" s="463"/>
      <c r="N6" s="463"/>
      <c r="O6" s="462"/>
      <c r="P6" s="469"/>
      <c r="Q6" s="459"/>
      <c r="R6" s="462"/>
      <c r="S6" s="460"/>
      <c r="T6" s="469"/>
      <c r="U6" s="471"/>
      <c r="V6" s="462"/>
      <c r="W6" s="473"/>
      <c r="X6" s="469"/>
      <c r="Y6" s="471"/>
      <c r="Z6" s="462"/>
      <c r="AA6" s="473"/>
      <c r="AB6" s="469"/>
      <c r="AC6" s="471"/>
      <c r="AD6" s="462"/>
      <c r="AE6" s="473"/>
      <c r="AF6" s="469"/>
      <c r="AG6" s="459"/>
    </row>
    <row r="7" spans="1:33" ht="13.5" customHeight="1">
      <c r="A7" s="15" t="s">
        <v>0</v>
      </c>
      <c r="B7" s="165" t="s">
        <v>1</v>
      </c>
      <c r="C7" s="39" t="s">
        <v>8</v>
      </c>
      <c r="D7" s="9" t="s">
        <v>10</v>
      </c>
      <c r="E7" s="9" t="s">
        <v>11</v>
      </c>
      <c r="F7" s="103">
        <v>3</v>
      </c>
      <c r="G7" s="102" t="s">
        <v>14</v>
      </c>
      <c r="H7" s="9">
        <v>4</v>
      </c>
      <c r="I7" s="55" t="s">
        <v>16</v>
      </c>
      <c r="J7" s="15">
        <v>5</v>
      </c>
      <c r="K7" s="39" t="s">
        <v>42</v>
      </c>
      <c r="L7" s="30">
        <v>6</v>
      </c>
      <c r="M7" s="15">
        <v>7</v>
      </c>
      <c r="N7" s="39">
        <v>8</v>
      </c>
      <c r="O7" s="9" t="s">
        <v>53</v>
      </c>
      <c r="P7" s="44">
        <v>9</v>
      </c>
      <c r="Q7" s="39" t="s">
        <v>60</v>
      </c>
      <c r="R7" s="15">
        <v>10</v>
      </c>
      <c r="S7" s="15" t="s">
        <v>76</v>
      </c>
      <c r="T7" s="44">
        <v>11</v>
      </c>
      <c r="U7" s="24" t="s">
        <v>92</v>
      </c>
      <c r="V7" s="114">
        <v>12</v>
      </c>
      <c r="W7" s="15" t="s">
        <v>100</v>
      </c>
      <c r="X7" s="103">
        <v>13</v>
      </c>
      <c r="Y7" s="39" t="s">
        <v>107</v>
      </c>
      <c r="Z7" s="15">
        <v>14</v>
      </c>
      <c r="AA7" s="15" t="s">
        <v>146</v>
      </c>
      <c r="AB7" s="44">
        <v>15</v>
      </c>
      <c r="AC7" s="39" t="s">
        <v>148</v>
      </c>
      <c r="AD7" s="15">
        <v>16</v>
      </c>
      <c r="AE7" s="15" t="s">
        <v>150</v>
      </c>
      <c r="AF7" s="44">
        <v>17</v>
      </c>
      <c r="AG7" s="39" t="s">
        <v>151</v>
      </c>
    </row>
    <row r="8" spans="1:33" ht="13.5" customHeight="1" thickBot="1">
      <c r="A8" s="60"/>
      <c r="B8" s="170"/>
      <c r="C8" s="51"/>
      <c r="D8" s="51"/>
      <c r="E8" s="51"/>
      <c r="F8" s="132"/>
      <c r="G8" s="51"/>
      <c r="H8" s="54"/>
      <c r="I8" s="51"/>
      <c r="J8" s="56"/>
      <c r="K8" s="51"/>
      <c r="L8" s="98">
        <f>SUM(R9+T9+V9+X9+Z9+AB9+AD9+AF9)</f>
        <v>5472</v>
      </c>
      <c r="M8" s="56"/>
      <c r="N8" s="51"/>
      <c r="O8" s="51"/>
      <c r="P8" s="57"/>
      <c r="Q8" s="52" t="s">
        <v>152</v>
      </c>
      <c r="R8" s="177">
        <f>SUM(R9/17)</f>
        <v>36</v>
      </c>
      <c r="S8" s="177">
        <f t="shared" ref="S8:AE8" si="0">SUM(S9/17)</f>
        <v>46.352941176470587</v>
      </c>
      <c r="T8" s="177">
        <f>SUM(T9/22)</f>
        <v>36</v>
      </c>
      <c r="U8" s="178">
        <f t="shared" si="0"/>
        <v>10.764705882352942</v>
      </c>
      <c r="V8" s="179">
        <f t="shared" si="0"/>
        <v>36</v>
      </c>
      <c r="W8" s="177">
        <f t="shared" si="0"/>
        <v>11.588235294117647</v>
      </c>
      <c r="X8" s="180">
        <f>SUM(X9/23)</f>
        <v>36</v>
      </c>
      <c r="Y8" s="181">
        <f t="shared" si="0"/>
        <v>6.0588235294117645</v>
      </c>
      <c r="Z8" s="177">
        <f>SUM(Z9/16)</f>
        <v>36</v>
      </c>
      <c r="AA8" s="177">
        <f t="shared" si="0"/>
        <v>0</v>
      </c>
      <c r="AB8" s="180">
        <f>SUM(AB9/24)</f>
        <v>36</v>
      </c>
      <c r="AC8" s="181">
        <f t="shared" si="0"/>
        <v>0</v>
      </c>
      <c r="AD8" s="177">
        <f t="shared" si="0"/>
        <v>36</v>
      </c>
      <c r="AE8" s="177">
        <f t="shared" si="0"/>
        <v>0</v>
      </c>
      <c r="AF8" s="180">
        <f>SUM(AF9/16)</f>
        <v>36</v>
      </c>
      <c r="AG8" s="40" t="s">
        <v>153</v>
      </c>
    </row>
    <row r="9" spans="1:33" s="14" customFormat="1" ht="13.5" customHeight="1" thickTop="1" thickBot="1">
      <c r="A9" s="53"/>
      <c r="B9" s="171"/>
      <c r="C9" s="17"/>
      <c r="D9" s="17"/>
      <c r="E9" s="17"/>
      <c r="F9" s="133"/>
      <c r="G9" s="17"/>
      <c r="H9" s="176">
        <f>SUM(H10+H28+H35+H40+H55)</f>
        <v>6642</v>
      </c>
      <c r="I9" s="104">
        <f>SUM(I10+I28+I35+I40+I55)</f>
        <v>0</v>
      </c>
      <c r="J9" s="104">
        <f>SUM(J10+J28+J35+J40+J55)</f>
        <v>2214</v>
      </c>
      <c r="K9" s="104">
        <f>SUM(K10+K28+K35+K40+K55)</f>
        <v>0</v>
      </c>
      <c r="L9" s="104">
        <f>L10+L28+L35+L39</f>
        <v>4428</v>
      </c>
      <c r="M9" s="104">
        <f>SUM(M10+M28+M35+M40+M55)</f>
        <v>2518</v>
      </c>
      <c r="N9" s="104">
        <f>SUM(N10+N28+N35+N40+N55)</f>
        <v>1788</v>
      </c>
      <c r="O9" s="104">
        <f>SUM(O10+O28+O35+O40+O55)</f>
        <v>0</v>
      </c>
      <c r="P9" s="104">
        <f>SUM(P10+P28+P35+P40+P55)</f>
        <v>120</v>
      </c>
      <c r="Q9" s="131"/>
      <c r="R9" s="254">
        <f t="shared" ref="R9:AF9" si="1">SUM(R10+R28+R35+R40+R55)</f>
        <v>612</v>
      </c>
      <c r="S9" s="255">
        <f t="shared" si="1"/>
        <v>788</v>
      </c>
      <c r="T9" s="255">
        <f t="shared" si="1"/>
        <v>792</v>
      </c>
      <c r="U9" s="256">
        <f t="shared" si="1"/>
        <v>183</v>
      </c>
      <c r="V9" s="254">
        <f t="shared" si="1"/>
        <v>612</v>
      </c>
      <c r="W9" s="255">
        <f t="shared" si="1"/>
        <v>197</v>
      </c>
      <c r="X9" s="257">
        <f t="shared" si="1"/>
        <v>828</v>
      </c>
      <c r="Y9" s="296">
        <f t="shared" si="1"/>
        <v>103</v>
      </c>
      <c r="Z9" s="254">
        <f t="shared" si="1"/>
        <v>576</v>
      </c>
      <c r="AA9" s="255">
        <f t="shared" si="1"/>
        <v>0</v>
      </c>
      <c r="AB9" s="299">
        <f t="shared" si="1"/>
        <v>864</v>
      </c>
      <c r="AC9" s="258">
        <f t="shared" si="1"/>
        <v>0</v>
      </c>
      <c r="AD9" s="255">
        <f t="shared" si="1"/>
        <v>612</v>
      </c>
      <c r="AE9" s="255">
        <f t="shared" si="1"/>
        <v>0</v>
      </c>
      <c r="AF9" s="299">
        <f t="shared" si="1"/>
        <v>576</v>
      </c>
      <c r="AG9" s="42"/>
    </row>
    <row r="10" spans="1:33" ht="13.5" customHeight="1" thickBot="1">
      <c r="A10" s="232" t="s">
        <v>247</v>
      </c>
      <c r="B10" s="233" t="s">
        <v>154</v>
      </c>
      <c r="C10" s="58"/>
      <c r="D10" s="31"/>
      <c r="E10" s="31"/>
      <c r="F10" s="49"/>
      <c r="G10" s="112"/>
      <c r="H10" s="80">
        <f t="shared" ref="H10:K10" si="2">H11+H20+H26</f>
        <v>2106</v>
      </c>
      <c r="I10" s="80">
        <f t="shared" si="2"/>
        <v>0</v>
      </c>
      <c r="J10" s="80">
        <f t="shared" si="2"/>
        <v>702</v>
      </c>
      <c r="K10" s="80">
        <f t="shared" si="2"/>
        <v>0</v>
      </c>
      <c r="L10" s="80">
        <f>L11+L20+L26</f>
        <v>1404</v>
      </c>
      <c r="M10" s="80">
        <f t="shared" ref="M10:AF10" si="3">M11+M20+M26</f>
        <v>820</v>
      </c>
      <c r="N10" s="80">
        <f t="shared" si="3"/>
        <v>584</v>
      </c>
      <c r="O10" s="80">
        <f t="shared" si="3"/>
        <v>0</v>
      </c>
      <c r="P10" s="80">
        <f t="shared" si="3"/>
        <v>0</v>
      </c>
      <c r="Q10" s="292">
        <f t="shared" si="3"/>
        <v>608</v>
      </c>
      <c r="R10" s="294">
        <f t="shared" si="3"/>
        <v>612</v>
      </c>
      <c r="S10" s="80">
        <f t="shared" si="3"/>
        <v>788</v>
      </c>
      <c r="T10" s="80">
        <f t="shared" si="3"/>
        <v>792</v>
      </c>
      <c r="U10" s="292">
        <f t="shared" si="3"/>
        <v>76</v>
      </c>
      <c r="V10" s="294">
        <f t="shared" si="3"/>
        <v>0</v>
      </c>
      <c r="W10" s="80">
        <f t="shared" si="3"/>
        <v>84</v>
      </c>
      <c r="X10" s="80">
        <f t="shared" si="3"/>
        <v>0</v>
      </c>
      <c r="Y10" s="292">
        <f t="shared" si="3"/>
        <v>0</v>
      </c>
      <c r="Z10" s="294">
        <f t="shared" si="3"/>
        <v>0</v>
      </c>
      <c r="AA10" s="80">
        <f t="shared" si="3"/>
        <v>0</v>
      </c>
      <c r="AB10" s="300">
        <f t="shared" si="3"/>
        <v>0</v>
      </c>
      <c r="AC10" s="297">
        <f t="shared" si="3"/>
        <v>0</v>
      </c>
      <c r="AD10" s="80">
        <f t="shared" si="3"/>
        <v>0</v>
      </c>
      <c r="AE10" s="80">
        <f t="shared" si="3"/>
        <v>0</v>
      </c>
      <c r="AF10" s="300">
        <f t="shared" si="3"/>
        <v>0</v>
      </c>
      <c r="AG10" s="41"/>
    </row>
    <row r="11" spans="1:33" ht="24" customHeight="1" thickBot="1">
      <c r="A11" s="249" t="s">
        <v>333</v>
      </c>
      <c r="B11" s="250" t="s">
        <v>334</v>
      </c>
      <c r="C11" s="41"/>
      <c r="D11" s="19"/>
      <c r="E11" s="19"/>
      <c r="F11" s="45"/>
      <c r="G11" s="41"/>
      <c r="H11" s="79">
        <f t="shared" ref="H11:K11" si="4">H12+H13+H14+H15+H16+H17+H18+H19</f>
        <v>1359</v>
      </c>
      <c r="I11" s="79">
        <f t="shared" si="4"/>
        <v>0</v>
      </c>
      <c r="J11" s="79">
        <f t="shared" si="4"/>
        <v>453</v>
      </c>
      <c r="K11" s="79">
        <f t="shared" si="4"/>
        <v>0</v>
      </c>
      <c r="L11" s="80">
        <f>L12+L13+L14+L15+L16+L17+L18+L19</f>
        <v>906</v>
      </c>
      <c r="M11" s="79">
        <f t="shared" ref="M11:AF11" si="5">M12+M13+M14+M15+M16+M17+M18+M19</f>
        <v>516</v>
      </c>
      <c r="N11" s="79">
        <f t="shared" si="5"/>
        <v>390</v>
      </c>
      <c r="O11" s="79">
        <f t="shared" si="5"/>
        <v>0</v>
      </c>
      <c r="P11" s="79">
        <f t="shared" si="5"/>
        <v>0</v>
      </c>
      <c r="Q11" s="293">
        <f t="shared" si="5"/>
        <v>331</v>
      </c>
      <c r="R11" s="295">
        <f t="shared" si="5"/>
        <v>394</v>
      </c>
      <c r="S11" s="79">
        <f t="shared" si="5"/>
        <v>399</v>
      </c>
      <c r="T11" s="79">
        <f t="shared" si="5"/>
        <v>512</v>
      </c>
      <c r="U11" s="293">
        <f t="shared" si="5"/>
        <v>0</v>
      </c>
      <c r="V11" s="295">
        <f t="shared" si="5"/>
        <v>0</v>
      </c>
      <c r="W11" s="79">
        <f t="shared" si="5"/>
        <v>0</v>
      </c>
      <c r="X11" s="79">
        <f t="shared" si="5"/>
        <v>0</v>
      </c>
      <c r="Y11" s="293">
        <f t="shared" si="5"/>
        <v>0</v>
      </c>
      <c r="Z11" s="295">
        <f t="shared" si="5"/>
        <v>0</v>
      </c>
      <c r="AA11" s="79">
        <f t="shared" si="5"/>
        <v>0</v>
      </c>
      <c r="AB11" s="301">
        <f t="shared" si="5"/>
        <v>0</v>
      </c>
      <c r="AC11" s="298">
        <f t="shared" si="5"/>
        <v>0</v>
      </c>
      <c r="AD11" s="79">
        <f t="shared" si="5"/>
        <v>0</v>
      </c>
      <c r="AE11" s="79">
        <f t="shared" si="5"/>
        <v>0</v>
      </c>
      <c r="AF11" s="301">
        <f t="shared" si="5"/>
        <v>0</v>
      </c>
      <c r="AG11" s="41"/>
    </row>
    <row r="12" spans="1:33" ht="13.5" customHeight="1">
      <c r="A12" s="234" t="s">
        <v>335</v>
      </c>
      <c r="B12" s="235" t="s">
        <v>155</v>
      </c>
      <c r="C12" s="166"/>
      <c r="D12" s="9"/>
      <c r="E12" s="9"/>
      <c r="F12" s="103" t="s">
        <v>288</v>
      </c>
      <c r="G12" s="102"/>
      <c r="H12" s="63">
        <v>117</v>
      </c>
      <c r="I12" s="64"/>
      <c r="J12" s="64">
        <v>39</v>
      </c>
      <c r="K12" s="64"/>
      <c r="L12" s="65">
        <f>SUM(R12+T12+V12+X12+Z12+AB12+AD12+AF12)</f>
        <v>78</v>
      </c>
      <c r="M12" s="23">
        <v>78</v>
      </c>
      <c r="N12" s="63"/>
      <c r="O12" s="63"/>
      <c r="P12" s="66"/>
      <c r="Q12" s="67" t="s">
        <v>103</v>
      </c>
      <c r="R12" s="119">
        <v>34</v>
      </c>
      <c r="S12" s="68">
        <v>57</v>
      </c>
      <c r="T12" s="69">
        <v>44</v>
      </c>
      <c r="U12" s="289"/>
      <c r="V12" s="291"/>
      <c r="W12" s="71"/>
      <c r="X12" s="66"/>
      <c r="Y12" s="67"/>
      <c r="Z12" s="127"/>
      <c r="AA12" s="74"/>
      <c r="AB12" s="288"/>
      <c r="AC12" s="70"/>
      <c r="AD12" s="63"/>
      <c r="AE12" s="71"/>
      <c r="AF12" s="130"/>
      <c r="AG12" s="29"/>
    </row>
    <row r="13" spans="1:33" ht="13.5" customHeight="1">
      <c r="A13" s="234" t="s">
        <v>336</v>
      </c>
      <c r="B13" s="235" t="s">
        <v>156</v>
      </c>
      <c r="C13" s="166"/>
      <c r="D13" s="9"/>
      <c r="E13" s="9"/>
      <c r="F13" s="103" t="s">
        <v>289</v>
      </c>
      <c r="G13" s="102"/>
      <c r="H13" s="63">
        <v>177</v>
      </c>
      <c r="I13" s="64"/>
      <c r="J13" s="64">
        <v>59</v>
      </c>
      <c r="K13" s="64"/>
      <c r="L13" s="65">
        <f t="shared" ref="L13" si="6">SUM(R13+T13+V13+X13+Z13+AB13+AD13+AF13)</f>
        <v>118</v>
      </c>
      <c r="M13" s="63">
        <v>118</v>
      </c>
      <c r="N13" s="63"/>
      <c r="O13" s="63"/>
      <c r="P13" s="66"/>
      <c r="Q13" s="67" t="s">
        <v>149</v>
      </c>
      <c r="R13" s="76">
        <v>68</v>
      </c>
      <c r="S13" s="68">
        <v>85</v>
      </c>
      <c r="T13" s="69">
        <v>50</v>
      </c>
      <c r="U13" s="289"/>
      <c r="V13" s="291"/>
      <c r="W13" s="71"/>
      <c r="X13" s="66"/>
      <c r="Y13" s="67"/>
      <c r="Z13" s="127"/>
      <c r="AA13" s="74"/>
      <c r="AB13" s="288"/>
      <c r="AC13" s="70"/>
      <c r="AD13" s="63"/>
      <c r="AE13" s="71"/>
      <c r="AF13" s="130"/>
      <c r="AG13" s="29"/>
    </row>
    <row r="14" spans="1:33" ht="13.5" customHeight="1">
      <c r="A14" s="234" t="s">
        <v>337</v>
      </c>
      <c r="B14" s="235" t="s">
        <v>9</v>
      </c>
      <c r="C14" s="166"/>
      <c r="D14" s="9"/>
      <c r="E14" s="9"/>
      <c r="F14" s="103" t="s">
        <v>289</v>
      </c>
      <c r="G14" s="102"/>
      <c r="H14" s="63">
        <v>174</v>
      </c>
      <c r="I14" s="64"/>
      <c r="J14" s="64">
        <v>58</v>
      </c>
      <c r="K14" s="64"/>
      <c r="L14" s="65">
        <v>116</v>
      </c>
      <c r="M14" s="63"/>
      <c r="N14" s="23">
        <v>116</v>
      </c>
      <c r="O14" s="63"/>
      <c r="P14" s="66"/>
      <c r="Q14" s="77">
        <v>44</v>
      </c>
      <c r="R14" s="78">
        <v>52</v>
      </c>
      <c r="S14" s="68">
        <v>57</v>
      </c>
      <c r="T14" s="69">
        <v>64</v>
      </c>
      <c r="U14" s="70"/>
      <c r="V14" s="63"/>
      <c r="W14" s="71"/>
      <c r="X14" s="66"/>
      <c r="Y14" s="67"/>
      <c r="Z14" s="127"/>
      <c r="AA14" s="74"/>
      <c r="AB14" s="288"/>
      <c r="AC14" s="70"/>
      <c r="AD14" s="63"/>
      <c r="AE14" s="71"/>
      <c r="AF14" s="130"/>
      <c r="AG14" s="29"/>
    </row>
    <row r="15" spans="1:33" s="186" customFormat="1" ht="13.5" customHeight="1">
      <c r="A15" s="248" t="s">
        <v>341</v>
      </c>
      <c r="B15" s="235" t="s">
        <v>2</v>
      </c>
      <c r="C15" s="230"/>
      <c r="D15" s="228"/>
      <c r="E15" s="228"/>
      <c r="F15" s="229" t="s">
        <v>288</v>
      </c>
      <c r="G15" s="230"/>
      <c r="H15" s="63">
        <v>384</v>
      </c>
      <c r="I15" s="64"/>
      <c r="J15" s="64">
        <v>128</v>
      </c>
      <c r="K15" s="64"/>
      <c r="L15" s="65">
        <v>256</v>
      </c>
      <c r="M15" s="231">
        <v>128</v>
      </c>
      <c r="N15" s="231">
        <v>128</v>
      </c>
      <c r="O15" s="63"/>
      <c r="P15" s="66"/>
      <c r="Q15" s="77">
        <v>177</v>
      </c>
      <c r="R15" s="78">
        <v>102</v>
      </c>
      <c r="S15" s="68">
        <v>200</v>
      </c>
      <c r="T15" s="69">
        <v>154</v>
      </c>
      <c r="U15" s="70"/>
      <c r="V15" s="63"/>
      <c r="W15" s="71"/>
      <c r="X15" s="66"/>
      <c r="Y15" s="67"/>
      <c r="Z15" s="127"/>
      <c r="AA15" s="74"/>
      <c r="AB15" s="288"/>
      <c r="AC15" s="70"/>
      <c r="AD15" s="63"/>
      <c r="AE15" s="71"/>
      <c r="AF15" s="130"/>
      <c r="AG15" s="29"/>
    </row>
    <row r="16" spans="1:33" s="186" customFormat="1" ht="13.5" customHeight="1">
      <c r="A16" s="234" t="s">
        <v>338</v>
      </c>
      <c r="B16" s="235" t="s">
        <v>27</v>
      </c>
      <c r="C16" s="230"/>
      <c r="D16" s="228"/>
      <c r="E16" s="228"/>
      <c r="F16" s="229" t="s">
        <v>289</v>
      </c>
      <c r="G16" s="230"/>
      <c r="H16" s="63">
        <v>174</v>
      </c>
      <c r="I16" s="64"/>
      <c r="J16" s="64">
        <v>58</v>
      </c>
      <c r="K16" s="64"/>
      <c r="L16" s="65">
        <v>116</v>
      </c>
      <c r="M16" s="63">
        <v>116</v>
      </c>
      <c r="N16" s="231"/>
      <c r="O16" s="63"/>
      <c r="P16" s="66"/>
      <c r="Q16" s="77"/>
      <c r="R16" s="78">
        <v>52</v>
      </c>
      <c r="S16" s="68"/>
      <c r="T16" s="69">
        <v>64</v>
      </c>
      <c r="U16" s="70"/>
      <c r="V16" s="63"/>
      <c r="W16" s="71"/>
      <c r="X16" s="66"/>
      <c r="Y16" s="67"/>
      <c r="Z16" s="127"/>
      <c r="AA16" s="74"/>
      <c r="AB16" s="288"/>
      <c r="AC16" s="70"/>
      <c r="AD16" s="63"/>
      <c r="AE16" s="71"/>
      <c r="AF16" s="130"/>
      <c r="AG16" s="29"/>
    </row>
    <row r="17" spans="1:34" s="186" customFormat="1" ht="13.5" customHeight="1">
      <c r="A17" s="234" t="s">
        <v>339</v>
      </c>
      <c r="B17" s="235" t="s">
        <v>23</v>
      </c>
      <c r="C17" s="230"/>
      <c r="D17" s="228"/>
      <c r="E17" s="228"/>
      <c r="F17" s="229" t="s">
        <v>289</v>
      </c>
      <c r="G17" s="230"/>
      <c r="H17" s="63">
        <v>174</v>
      </c>
      <c r="I17" s="64"/>
      <c r="J17" s="64">
        <v>58</v>
      </c>
      <c r="K17" s="64"/>
      <c r="L17" s="65">
        <v>116</v>
      </c>
      <c r="M17" s="63"/>
      <c r="N17" s="231">
        <v>116</v>
      </c>
      <c r="O17" s="63"/>
      <c r="P17" s="66"/>
      <c r="Q17" s="77"/>
      <c r="R17" s="78">
        <v>52</v>
      </c>
      <c r="S17" s="68"/>
      <c r="T17" s="69">
        <v>64</v>
      </c>
      <c r="U17" s="70"/>
      <c r="V17" s="63"/>
      <c r="W17" s="71"/>
      <c r="X17" s="66"/>
      <c r="Y17" s="67"/>
      <c r="Z17" s="127"/>
      <c r="AA17" s="74"/>
      <c r="AB17" s="288"/>
      <c r="AC17" s="70"/>
      <c r="AD17" s="63"/>
      <c r="AE17" s="71"/>
      <c r="AF17" s="130"/>
      <c r="AG17" s="29"/>
    </row>
    <row r="18" spans="1:34" s="186" customFormat="1" ht="13.5" customHeight="1">
      <c r="A18" s="234" t="s">
        <v>340</v>
      </c>
      <c r="B18" s="235" t="s">
        <v>157</v>
      </c>
      <c r="C18" s="230"/>
      <c r="D18" s="228"/>
      <c r="E18" s="228"/>
      <c r="F18" s="229" t="s">
        <v>289</v>
      </c>
      <c r="G18" s="230"/>
      <c r="H18" s="63">
        <v>105</v>
      </c>
      <c r="I18" s="64"/>
      <c r="J18" s="64">
        <v>35</v>
      </c>
      <c r="K18" s="64"/>
      <c r="L18" s="65">
        <v>70</v>
      </c>
      <c r="M18" s="63">
        <v>40</v>
      </c>
      <c r="N18" s="231">
        <v>30</v>
      </c>
      <c r="O18" s="63"/>
      <c r="P18" s="66"/>
      <c r="Q18" s="77"/>
      <c r="R18" s="78">
        <v>34</v>
      </c>
      <c r="S18" s="68"/>
      <c r="T18" s="69">
        <v>36</v>
      </c>
      <c r="U18" s="70"/>
      <c r="V18" s="63"/>
      <c r="W18" s="71"/>
      <c r="X18" s="130"/>
      <c r="Y18" s="67"/>
      <c r="Z18" s="127"/>
      <c r="AA18" s="74"/>
      <c r="AB18" s="75"/>
      <c r="AC18" s="70"/>
      <c r="AD18" s="63"/>
      <c r="AE18" s="71"/>
      <c r="AF18" s="130"/>
      <c r="AG18" s="29"/>
    </row>
    <row r="19" spans="1:34" s="186" customFormat="1" ht="13.5" customHeight="1">
      <c r="A19" s="234" t="s">
        <v>343</v>
      </c>
      <c r="B19" s="235" t="s">
        <v>329</v>
      </c>
      <c r="C19" s="230"/>
      <c r="D19" s="228"/>
      <c r="E19" s="228"/>
      <c r="F19" s="253" t="s">
        <v>300</v>
      </c>
      <c r="G19" s="230"/>
      <c r="H19" s="63">
        <v>54</v>
      </c>
      <c r="I19" s="64"/>
      <c r="J19" s="64">
        <v>18</v>
      </c>
      <c r="K19" s="64"/>
      <c r="L19" s="65">
        <v>36</v>
      </c>
      <c r="M19" s="63">
        <v>36</v>
      </c>
      <c r="N19" s="231"/>
      <c r="O19" s="63"/>
      <c r="P19" s="130"/>
      <c r="Q19" s="77"/>
      <c r="R19" s="78"/>
      <c r="S19" s="68"/>
      <c r="T19" s="117">
        <v>36</v>
      </c>
      <c r="U19" s="70"/>
      <c r="V19" s="63"/>
      <c r="W19" s="71"/>
      <c r="X19" s="130"/>
      <c r="Y19" s="67"/>
      <c r="Z19" s="127"/>
      <c r="AA19" s="74"/>
      <c r="AB19" s="75"/>
      <c r="AC19" s="289"/>
      <c r="AD19" s="291"/>
      <c r="AE19" s="71"/>
      <c r="AF19" s="130"/>
      <c r="AG19" s="29"/>
    </row>
    <row r="20" spans="1:34" s="186" customFormat="1" ht="29.25" customHeight="1">
      <c r="A20" s="248" t="s">
        <v>333</v>
      </c>
      <c r="B20" s="251" t="s">
        <v>342</v>
      </c>
      <c r="C20" s="230"/>
      <c r="D20" s="228"/>
      <c r="E20" s="228"/>
      <c r="F20" s="229"/>
      <c r="G20" s="230"/>
      <c r="H20" s="63">
        <f t="shared" ref="H20:K20" si="7">H21+H22+H23+H24+H25</f>
        <v>684</v>
      </c>
      <c r="I20" s="63">
        <f t="shared" si="7"/>
        <v>0</v>
      </c>
      <c r="J20" s="63">
        <f t="shared" si="7"/>
        <v>228</v>
      </c>
      <c r="K20" s="63">
        <f t="shared" si="7"/>
        <v>0</v>
      </c>
      <c r="L20" s="65">
        <f>L21+L22+L23+L24+L25</f>
        <v>456</v>
      </c>
      <c r="M20" s="63">
        <f t="shared" ref="M20:AF20" si="8">M21+M22+M23+M24+M25</f>
        <v>294</v>
      </c>
      <c r="N20" s="63">
        <f t="shared" si="8"/>
        <v>162</v>
      </c>
      <c r="O20" s="63">
        <f t="shared" si="8"/>
        <v>0</v>
      </c>
      <c r="P20" s="130">
        <f t="shared" si="8"/>
        <v>0</v>
      </c>
      <c r="Q20" s="70">
        <f t="shared" si="8"/>
        <v>277</v>
      </c>
      <c r="R20" s="73">
        <f t="shared" si="8"/>
        <v>202</v>
      </c>
      <c r="S20" s="73">
        <f t="shared" si="8"/>
        <v>389</v>
      </c>
      <c r="T20" s="288">
        <f t="shared" si="8"/>
        <v>254</v>
      </c>
      <c r="U20" s="70">
        <f t="shared" si="8"/>
        <v>76</v>
      </c>
      <c r="V20" s="63">
        <f t="shared" si="8"/>
        <v>0</v>
      </c>
      <c r="W20" s="63">
        <f t="shared" si="8"/>
        <v>84</v>
      </c>
      <c r="X20" s="130">
        <f t="shared" si="8"/>
        <v>0</v>
      </c>
      <c r="Y20" s="289">
        <f t="shared" si="8"/>
        <v>0</v>
      </c>
      <c r="Z20" s="127">
        <f t="shared" si="8"/>
        <v>0</v>
      </c>
      <c r="AA20" s="73">
        <f t="shared" si="8"/>
        <v>0</v>
      </c>
      <c r="AB20" s="73">
        <f t="shared" si="8"/>
        <v>0</v>
      </c>
      <c r="AC20" s="290">
        <f t="shared" si="8"/>
        <v>0</v>
      </c>
      <c r="AD20" s="291">
        <f t="shared" si="8"/>
        <v>0</v>
      </c>
      <c r="AE20" s="63">
        <f t="shared" si="8"/>
        <v>0</v>
      </c>
      <c r="AF20" s="130">
        <f t="shared" si="8"/>
        <v>0</v>
      </c>
      <c r="AG20" s="29"/>
    </row>
    <row r="21" spans="1:34" ht="13.5" customHeight="1">
      <c r="A21" s="248" t="s">
        <v>348</v>
      </c>
      <c r="B21" s="235" t="s">
        <v>344</v>
      </c>
      <c r="C21" s="166"/>
      <c r="D21" s="9"/>
      <c r="E21" s="9"/>
      <c r="F21" s="229" t="s">
        <v>289</v>
      </c>
      <c r="G21" s="230"/>
      <c r="H21" s="63">
        <v>150</v>
      </c>
      <c r="I21" s="64"/>
      <c r="J21" s="64">
        <v>50</v>
      </c>
      <c r="K21" s="64"/>
      <c r="L21" s="65">
        <v>100</v>
      </c>
      <c r="M21" s="63"/>
      <c r="N21" s="63">
        <v>100</v>
      </c>
      <c r="O21" s="63"/>
      <c r="P21" s="66"/>
      <c r="Q21" s="118">
        <v>57</v>
      </c>
      <c r="R21" s="127">
        <v>52</v>
      </c>
      <c r="S21" s="68">
        <v>68</v>
      </c>
      <c r="T21" s="69">
        <v>48</v>
      </c>
      <c r="U21" s="70" t="s">
        <v>97</v>
      </c>
      <c r="V21" s="63"/>
      <c r="W21" s="71" t="s">
        <v>101</v>
      </c>
      <c r="X21" s="130"/>
      <c r="Y21" s="72"/>
      <c r="Z21" s="73"/>
      <c r="AA21" s="74"/>
      <c r="AB21" s="75"/>
      <c r="AC21" s="289"/>
      <c r="AD21" s="291"/>
      <c r="AE21" s="71"/>
      <c r="AF21" s="130"/>
      <c r="AG21" s="29"/>
    </row>
    <row r="22" spans="1:34" s="186" customFormat="1" ht="13.5" customHeight="1">
      <c r="A22" s="248" t="s">
        <v>349</v>
      </c>
      <c r="B22" s="235" t="s">
        <v>4</v>
      </c>
      <c r="C22" s="230"/>
      <c r="D22" s="228"/>
      <c r="E22" s="228"/>
      <c r="F22" s="229" t="s">
        <v>288</v>
      </c>
      <c r="G22" s="230"/>
      <c r="H22" s="63">
        <v>201</v>
      </c>
      <c r="I22" s="64"/>
      <c r="J22" s="64">
        <v>67</v>
      </c>
      <c r="K22" s="64"/>
      <c r="L22" s="65">
        <v>134</v>
      </c>
      <c r="M22" s="231">
        <v>100</v>
      </c>
      <c r="N22" s="231">
        <v>34</v>
      </c>
      <c r="O22" s="63"/>
      <c r="P22" s="66"/>
      <c r="Q22" s="77">
        <v>88</v>
      </c>
      <c r="R22" s="73">
        <v>64</v>
      </c>
      <c r="S22" s="68">
        <v>133</v>
      </c>
      <c r="T22" s="75">
        <v>70</v>
      </c>
      <c r="U22" s="70"/>
      <c r="V22" s="63"/>
      <c r="W22" s="71"/>
      <c r="X22" s="130"/>
      <c r="Y22" s="72"/>
      <c r="Z22" s="73"/>
      <c r="AA22" s="74"/>
      <c r="AB22" s="75"/>
      <c r="AC22" s="70"/>
      <c r="AD22" s="63"/>
      <c r="AE22" s="71"/>
      <c r="AF22" s="130"/>
      <c r="AG22" s="29"/>
    </row>
    <row r="23" spans="1:34" ht="15.75" customHeight="1">
      <c r="A23" s="234" t="s">
        <v>350</v>
      </c>
      <c r="B23" s="235" t="s">
        <v>158</v>
      </c>
      <c r="C23" s="166"/>
      <c r="D23" s="9"/>
      <c r="E23" s="9"/>
      <c r="F23" s="103" t="s">
        <v>289</v>
      </c>
      <c r="G23" s="102"/>
      <c r="H23" s="63">
        <v>117</v>
      </c>
      <c r="I23" s="64"/>
      <c r="J23" s="64">
        <v>39</v>
      </c>
      <c r="K23" s="64"/>
      <c r="L23" s="65">
        <v>78</v>
      </c>
      <c r="M23" s="63">
        <v>50</v>
      </c>
      <c r="N23" s="63">
        <v>28</v>
      </c>
      <c r="O23" s="63"/>
      <c r="P23" s="66"/>
      <c r="Q23" s="77">
        <v>32</v>
      </c>
      <c r="R23" s="73">
        <v>34</v>
      </c>
      <c r="S23" s="68">
        <v>38</v>
      </c>
      <c r="T23" s="75">
        <v>44</v>
      </c>
      <c r="U23" s="70" t="s">
        <v>97</v>
      </c>
      <c r="V23" s="63"/>
      <c r="W23" s="71" t="s">
        <v>101</v>
      </c>
      <c r="X23" s="130"/>
      <c r="Y23" s="72"/>
      <c r="Z23" s="73"/>
      <c r="AA23" s="74"/>
      <c r="AB23" s="75"/>
      <c r="AC23" s="70"/>
      <c r="AD23" s="63"/>
      <c r="AE23" s="71"/>
      <c r="AF23" s="130"/>
      <c r="AG23" s="29"/>
    </row>
    <row r="24" spans="1:34" ht="26.25" customHeight="1">
      <c r="A24" s="234" t="s">
        <v>351</v>
      </c>
      <c r="B24" s="235" t="s">
        <v>345</v>
      </c>
      <c r="C24" s="166"/>
      <c r="D24" s="9"/>
      <c r="E24" s="9"/>
      <c r="F24" s="253" t="s">
        <v>289</v>
      </c>
      <c r="G24" s="102"/>
      <c r="H24" s="63">
        <v>162</v>
      </c>
      <c r="I24" s="64"/>
      <c r="J24" s="64">
        <v>54</v>
      </c>
      <c r="K24" s="64"/>
      <c r="L24" s="65">
        <v>108</v>
      </c>
      <c r="M24" s="63">
        <v>108</v>
      </c>
      <c r="N24" s="63"/>
      <c r="O24" s="63"/>
      <c r="P24" s="66"/>
      <c r="Q24" s="77">
        <v>65</v>
      </c>
      <c r="R24" s="73">
        <v>52</v>
      </c>
      <c r="S24" s="68">
        <v>85</v>
      </c>
      <c r="T24" s="69">
        <v>56</v>
      </c>
      <c r="U24" s="70"/>
      <c r="V24" s="63"/>
      <c r="W24" s="71"/>
      <c r="X24" s="130"/>
      <c r="Y24" s="72"/>
      <c r="Z24" s="73"/>
      <c r="AA24" s="74"/>
      <c r="AB24" s="75"/>
      <c r="AC24" s="70"/>
      <c r="AD24" s="63"/>
      <c r="AE24" s="71"/>
      <c r="AF24" s="130"/>
      <c r="AG24" s="28"/>
      <c r="AH24" s="227"/>
    </row>
    <row r="25" spans="1:34" ht="15" customHeight="1">
      <c r="A25" s="234" t="s">
        <v>352</v>
      </c>
      <c r="B25" s="235" t="s">
        <v>159</v>
      </c>
      <c r="C25" s="166"/>
      <c r="D25" s="9"/>
      <c r="E25" s="9"/>
      <c r="F25" s="253" t="s">
        <v>300</v>
      </c>
      <c r="G25" s="102"/>
      <c r="H25" s="63">
        <v>54</v>
      </c>
      <c r="I25" s="64"/>
      <c r="J25" s="64">
        <v>18</v>
      </c>
      <c r="K25" s="64"/>
      <c r="L25" s="65">
        <v>36</v>
      </c>
      <c r="M25" s="63">
        <v>36</v>
      </c>
      <c r="N25" s="63"/>
      <c r="O25" s="63"/>
      <c r="P25" s="66"/>
      <c r="Q25" s="118">
        <v>35</v>
      </c>
      <c r="R25" s="119"/>
      <c r="S25" s="68">
        <v>65</v>
      </c>
      <c r="T25" s="75">
        <v>36</v>
      </c>
      <c r="U25" s="289"/>
      <c r="V25" s="291"/>
      <c r="W25" s="71"/>
      <c r="X25" s="130"/>
      <c r="Y25" s="67"/>
      <c r="Z25" s="127"/>
      <c r="AA25" s="74"/>
      <c r="AB25" s="75"/>
      <c r="AC25" s="289"/>
      <c r="AD25" s="291"/>
      <c r="AE25" s="71"/>
      <c r="AF25" s="130"/>
      <c r="AG25" s="28"/>
      <c r="AH25" s="227"/>
    </row>
    <row r="26" spans="1:34" s="186" customFormat="1" ht="15" customHeight="1">
      <c r="A26" s="234"/>
      <c r="B26" s="252" t="s">
        <v>346</v>
      </c>
      <c r="C26" s="230"/>
      <c r="D26" s="228"/>
      <c r="E26" s="228"/>
      <c r="F26" s="229"/>
      <c r="G26" s="230"/>
      <c r="H26" s="63">
        <f t="shared" ref="H26:K26" si="9">H27</f>
        <v>63</v>
      </c>
      <c r="I26" s="63">
        <f t="shared" si="9"/>
        <v>0</v>
      </c>
      <c r="J26" s="63">
        <f t="shared" si="9"/>
        <v>21</v>
      </c>
      <c r="K26" s="63">
        <f t="shared" si="9"/>
        <v>0</v>
      </c>
      <c r="L26" s="65">
        <f>L27</f>
        <v>42</v>
      </c>
      <c r="M26" s="63">
        <f t="shared" ref="M26:AF26" si="10">M27</f>
        <v>10</v>
      </c>
      <c r="N26" s="63">
        <f t="shared" si="10"/>
        <v>32</v>
      </c>
      <c r="O26" s="63">
        <f t="shared" si="10"/>
        <v>0</v>
      </c>
      <c r="P26" s="63">
        <f t="shared" si="10"/>
        <v>0</v>
      </c>
      <c r="Q26" s="290">
        <f t="shared" si="10"/>
        <v>0</v>
      </c>
      <c r="R26" s="127">
        <f t="shared" si="10"/>
        <v>16</v>
      </c>
      <c r="S26" s="73">
        <f t="shared" si="10"/>
        <v>0</v>
      </c>
      <c r="T26" s="73">
        <f t="shared" si="10"/>
        <v>26</v>
      </c>
      <c r="U26" s="290">
        <f t="shared" si="10"/>
        <v>0</v>
      </c>
      <c r="V26" s="291">
        <f t="shared" si="10"/>
        <v>0</v>
      </c>
      <c r="W26" s="63">
        <f t="shared" si="10"/>
        <v>0</v>
      </c>
      <c r="X26" s="130">
        <f t="shared" si="10"/>
        <v>0</v>
      </c>
      <c r="Y26" s="289">
        <f t="shared" si="10"/>
        <v>0</v>
      </c>
      <c r="Z26" s="127">
        <f t="shared" si="10"/>
        <v>0</v>
      </c>
      <c r="AA26" s="73">
        <f t="shared" si="10"/>
        <v>0</v>
      </c>
      <c r="AB26" s="73">
        <f t="shared" si="10"/>
        <v>0</v>
      </c>
      <c r="AC26" s="290">
        <f t="shared" si="10"/>
        <v>0</v>
      </c>
      <c r="AD26" s="291">
        <f t="shared" si="10"/>
        <v>0</v>
      </c>
      <c r="AE26" s="63">
        <f t="shared" si="10"/>
        <v>0</v>
      </c>
      <c r="AF26" s="63">
        <f t="shared" si="10"/>
        <v>0</v>
      </c>
      <c r="AG26" s="28"/>
      <c r="AH26" s="227"/>
    </row>
    <row r="27" spans="1:34" s="186" customFormat="1" ht="15" customHeight="1" thickBot="1">
      <c r="A27" s="234" t="s">
        <v>353</v>
      </c>
      <c r="B27" s="342" t="s">
        <v>347</v>
      </c>
      <c r="C27" s="269"/>
      <c r="D27" s="271"/>
      <c r="E27" s="271"/>
      <c r="F27" s="285" t="s">
        <v>280</v>
      </c>
      <c r="G27" s="269"/>
      <c r="H27" s="343">
        <v>63</v>
      </c>
      <c r="I27" s="271"/>
      <c r="J27" s="271">
        <v>21</v>
      </c>
      <c r="K27" s="271"/>
      <c r="L27" s="276">
        <v>42</v>
      </c>
      <c r="M27" s="343">
        <v>10</v>
      </c>
      <c r="N27" s="343">
        <v>32</v>
      </c>
      <c r="O27" s="343"/>
      <c r="P27" s="344"/>
      <c r="Q27" s="345"/>
      <c r="R27" s="302">
        <v>16</v>
      </c>
      <c r="S27" s="346"/>
      <c r="T27" s="347">
        <v>26</v>
      </c>
      <c r="U27" s="348"/>
      <c r="V27" s="349"/>
      <c r="W27" s="350"/>
      <c r="X27" s="351"/>
      <c r="Y27" s="352"/>
      <c r="Z27" s="353"/>
      <c r="AA27" s="354"/>
      <c r="AB27" s="347"/>
      <c r="AC27" s="348"/>
      <c r="AD27" s="349"/>
      <c r="AE27" s="350"/>
      <c r="AF27" s="351"/>
      <c r="AG27" s="28"/>
      <c r="AH27" s="227"/>
    </row>
    <row r="28" spans="1:34" ht="23.25" customHeight="1" thickBot="1">
      <c r="A28" s="341" t="s">
        <v>260</v>
      </c>
      <c r="B28" s="357" t="s">
        <v>21</v>
      </c>
      <c r="C28" s="58"/>
      <c r="D28" s="31"/>
      <c r="E28" s="31"/>
      <c r="F28" s="49"/>
      <c r="G28" s="58"/>
      <c r="H28" s="31">
        <f t="shared" ref="H28:K28" si="11">SUM(H29+H30+H31+H32+H33+H34)</f>
        <v>777</v>
      </c>
      <c r="I28" s="31">
        <f t="shared" si="11"/>
        <v>0</v>
      </c>
      <c r="J28" s="31">
        <f t="shared" si="11"/>
        <v>259</v>
      </c>
      <c r="K28" s="31">
        <f t="shared" si="11"/>
        <v>0</v>
      </c>
      <c r="L28" s="31">
        <f>SUM(L29+L30+L31+L32+L33+L34)</f>
        <v>518</v>
      </c>
      <c r="M28" s="31">
        <f t="shared" ref="M28:P28" si="12">SUM(M29+M30+M31+M32+M33+M34)</f>
        <v>182</v>
      </c>
      <c r="N28" s="31">
        <f t="shared" si="12"/>
        <v>336</v>
      </c>
      <c r="O28" s="31">
        <f t="shared" si="12"/>
        <v>0</v>
      </c>
      <c r="P28" s="31">
        <f t="shared" si="12"/>
        <v>0</v>
      </c>
      <c r="Q28" s="112"/>
      <c r="R28" s="110">
        <f>SUM(R29:R34)</f>
        <v>0</v>
      </c>
      <c r="S28" s="31">
        <f t="shared" ref="S28:AF28" si="13">SUM(S29:S34)</f>
        <v>0</v>
      </c>
      <c r="T28" s="49">
        <f t="shared" si="13"/>
        <v>0</v>
      </c>
      <c r="U28" s="58">
        <f t="shared" si="13"/>
        <v>107</v>
      </c>
      <c r="V28" s="31">
        <f t="shared" si="13"/>
        <v>110</v>
      </c>
      <c r="W28" s="31">
        <f t="shared" si="13"/>
        <v>113</v>
      </c>
      <c r="X28" s="31">
        <f t="shared" si="13"/>
        <v>68</v>
      </c>
      <c r="Y28" s="59">
        <f t="shared" si="13"/>
        <v>103</v>
      </c>
      <c r="Z28" s="110">
        <f t="shared" si="13"/>
        <v>66</v>
      </c>
      <c r="AA28" s="31">
        <f t="shared" si="13"/>
        <v>0</v>
      </c>
      <c r="AB28" s="31">
        <f t="shared" si="13"/>
        <v>150</v>
      </c>
      <c r="AC28" s="59">
        <f t="shared" si="13"/>
        <v>0</v>
      </c>
      <c r="AD28" s="110">
        <f t="shared" si="13"/>
        <v>80</v>
      </c>
      <c r="AE28" s="31">
        <f t="shared" si="13"/>
        <v>0</v>
      </c>
      <c r="AF28" s="358">
        <f t="shared" si="13"/>
        <v>44</v>
      </c>
      <c r="AG28" s="131"/>
      <c r="AH28" s="227"/>
    </row>
    <row r="29" spans="1:34" ht="13.5" customHeight="1">
      <c r="A29" s="234" t="s">
        <v>24</v>
      </c>
      <c r="B29" s="355" t="s">
        <v>25</v>
      </c>
      <c r="C29" s="270"/>
      <c r="D29" s="272"/>
      <c r="E29" s="272"/>
      <c r="F29" s="356" t="s">
        <v>280</v>
      </c>
      <c r="G29" s="270"/>
      <c r="H29" s="109">
        <v>60</v>
      </c>
      <c r="I29" s="272"/>
      <c r="J29" s="272">
        <v>12</v>
      </c>
      <c r="K29" s="272"/>
      <c r="L29" s="329">
        <f>SUM(R29+T29+V29+X29+Z29+AB29+AD29+AF29)</f>
        <v>48</v>
      </c>
      <c r="M29" s="109">
        <v>48</v>
      </c>
      <c r="N29" s="109"/>
      <c r="O29" s="109"/>
      <c r="P29" s="330"/>
      <c r="Q29" s="268"/>
      <c r="R29" s="331"/>
      <c r="S29" s="332"/>
      <c r="T29" s="333"/>
      <c r="U29" s="334"/>
      <c r="V29" s="109"/>
      <c r="W29" s="335"/>
      <c r="X29" s="336"/>
      <c r="Y29" s="337">
        <v>25</v>
      </c>
      <c r="Z29" s="338"/>
      <c r="AA29" s="332" t="s">
        <v>94</v>
      </c>
      <c r="AB29" s="339">
        <v>48</v>
      </c>
      <c r="AC29" s="268"/>
      <c r="AD29" s="340"/>
      <c r="AE29" s="335"/>
      <c r="AF29" s="330"/>
      <c r="AG29" s="29"/>
    </row>
    <row r="30" spans="1:34" ht="13.5" customHeight="1">
      <c r="A30" s="234" t="s">
        <v>26</v>
      </c>
      <c r="B30" s="235" t="s">
        <v>27</v>
      </c>
      <c r="C30" s="166"/>
      <c r="D30" s="9"/>
      <c r="E30" s="9"/>
      <c r="F30" s="103" t="s">
        <v>289</v>
      </c>
      <c r="G30" s="102"/>
      <c r="H30" s="21">
        <v>60</v>
      </c>
      <c r="I30" s="9"/>
      <c r="J30" s="100">
        <v>12</v>
      </c>
      <c r="K30" s="9"/>
      <c r="L30" s="32">
        <f t="shared" ref="L30:L34" si="14">SUM(R30+T30+V30+X30+Z30+AB30+AD30+AF30)</f>
        <v>48</v>
      </c>
      <c r="M30" s="21">
        <v>48</v>
      </c>
      <c r="N30" s="21"/>
      <c r="O30" s="21"/>
      <c r="P30" s="46"/>
      <c r="Q30" s="29"/>
      <c r="R30" s="78"/>
      <c r="S30" s="68"/>
      <c r="T30" s="117"/>
      <c r="U30" s="29" t="s">
        <v>71</v>
      </c>
      <c r="V30" s="23">
        <v>20</v>
      </c>
      <c r="W30" s="22">
        <v>35</v>
      </c>
      <c r="X30" s="82">
        <v>28</v>
      </c>
      <c r="Y30" s="77"/>
      <c r="Z30" s="78"/>
      <c r="AA30" s="68"/>
      <c r="AB30" s="69"/>
      <c r="AC30" s="29"/>
      <c r="AD30" s="23"/>
      <c r="AE30" s="22"/>
      <c r="AF30" s="46"/>
      <c r="AG30" s="29"/>
    </row>
    <row r="31" spans="1:34" ht="13.5" customHeight="1">
      <c r="A31" s="234" t="s">
        <v>28</v>
      </c>
      <c r="B31" s="235" t="s">
        <v>9</v>
      </c>
      <c r="C31" s="166"/>
      <c r="D31" s="9"/>
      <c r="E31" s="9"/>
      <c r="F31" s="103" t="s">
        <v>292</v>
      </c>
      <c r="G31" s="102"/>
      <c r="H31" s="21">
        <v>192</v>
      </c>
      <c r="I31" s="9"/>
      <c r="J31" s="9">
        <v>24</v>
      </c>
      <c r="K31" s="9"/>
      <c r="L31" s="32">
        <f t="shared" si="14"/>
        <v>168</v>
      </c>
      <c r="M31" s="21"/>
      <c r="N31" s="21">
        <v>168</v>
      </c>
      <c r="O31" s="21"/>
      <c r="P31" s="46"/>
      <c r="Q31" s="29"/>
      <c r="R31" s="81"/>
      <c r="S31" s="68"/>
      <c r="T31" s="69"/>
      <c r="U31" s="29">
        <v>39</v>
      </c>
      <c r="V31" s="23">
        <v>20</v>
      </c>
      <c r="W31" s="22">
        <v>39</v>
      </c>
      <c r="X31" s="82">
        <v>20</v>
      </c>
      <c r="Y31" s="77">
        <v>39</v>
      </c>
      <c r="Z31" s="78">
        <v>34</v>
      </c>
      <c r="AA31" s="68" t="s">
        <v>98</v>
      </c>
      <c r="AB31" s="69">
        <v>38</v>
      </c>
      <c r="AC31" s="29" t="s">
        <v>92</v>
      </c>
      <c r="AD31" s="23">
        <v>34</v>
      </c>
      <c r="AE31" s="22"/>
      <c r="AF31" s="46">
        <v>22</v>
      </c>
      <c r="AG31" s="29"/>
    </row>
    <row r="32" spans="1:34" ht="13.5" customHeight="1">
      <c r="A32" s="234" t="s">
        <v>22</v>
      </c>
      <c r="B32" s="238" t="s">
        <v>23</v>
      </c>
      <c r="C32" s="166"/>
      <c r="D32" s="15"/>
      <c r="E32" s="15"/>
      <c r="F32" s="143" t="s">
        <v>301</v>
      </c>
      <c r="G32" s="102"/>
      <c r="H32" s="23">
        <v>336</v>
      </c>
      <c r="I32" s="15"/>
      <c r="J32" s="15">
        <v>168</v>
      </c>
      <c r="K32" s="15"/>
      <c r="L32" s="32">
        <f t="shared" si="14"/>
        <v>168</v>
      </c>
      <c r="M32" s="23"/>
      <c r="N32" s="23">
        <v>168</v>
      </c>
      <c r="O32" s="23"/>
      <c r="P32" s="46"/>
      <c r="Q32" s="29"/>
      <c r="R32" s="81"/>
      <c r="S32" s="68"/>
      <c r="T32" s="69"/>
      <c r="U32" s="29">
        <v>68</v>
      </c>
      <c r="V32" s="23">
        <v>32</v>
      </c>
      <c r="W32" s="22">
        <v>39</v>
      </c>
      <c r="X32" s="82">
        <v>20</v>
      </c>
      <c r="Y32" s="77">
        <v>39</v>
      </c>
      <c r="Z32" s="78">
        <v>32</v>
      </c>
      <c r="AA32" s="68" t="s">
        <v>98</v>
      </c>
      <c r="AB32" s="69">
        <v>28</v>
      </c>
      <c r="AC32" s="29" t="s">
        <v>92</v>
      </c>
      <c r="AD32" s="23">
        <v>34</v>
      </c>
      <c r="AE32" s="22"/>
      <c r="AF32" s="46">
        <v>22</v>
      </c>
      <c r="AG32" s="29"/>
    </row>
    <row r="33" spans="1:34" s="14" customFormat="1" ht="13.5" customHeight="1" thickBot="1">
      <c r="A33" s="239" t="s">
        <v>278</v>
      </c>
      <c r="B33" s="240" t="s">
        <v>279</v>
      </c>
      <c r="C33" s="134" t="s">
        <v>280</v>
      </c>
      <c r="D33" s="87"/>
      <c r="E33" s="87"/>
      <c r="F33" s="326" t="s">
        <v>356</v>
      </c>
      <c r="G33" s="134"/>
      <c r="H33" s="18">
        <v>75</v>
      </c>
      <c r="I33" s="87"/>
      <c r="J33" s="87">
        <v>25</v>
      </c>
      <c r="K33" s="87"/>
      <c r="L33" s="32">
        <f t="shared" si="14"/>
        <v>50</v>
      </c>
      <c r="M33" s="18">
        <v>50</v>
      </c>
      <c r="N33" s="18"/>
      <c r="O33" s="18"/>
      <c r="P33" s="88"/>
      <c r="Q33" s="89"/>
      <c r="R33" s="90"/>
      <c r="S33" s="91"/>
      <c r="T33" s="92"/>
      <c r="U33" s="40"/>
      <c r="V33" s="18">
        <v>38</v>
      </c>
      <c r="W33" s="93"/>
      <c r="X33" s="94"/>
      <c r="Y33" s="89"/>
      <c r="Z33" s="121"/>
      <c r="AA33" s="91"/>
      <c r="AB33" s="92"/>
      <c r="AC33" s="40"/>
      <c r="AD33" s="18">
        <v>12</v>
      </c>
      <c r="AE33" s="93"/>
      <c r="AF33" s="124"/>
      <c r="AG33" s="34"/>
    </row>
    <row r="34" spans="1:34" s="14" customFormat="1" ht="13.5" customHeight="1" thickBot="1">
      <c r="A34" s="239" t="s">
        <v>281</v>
      </c>
      <c r="B34" s="241" t="s">
        <v>282</v>
      </c>
      <c r="C34" s="135" t="s">
        <v>280</v>
      </c>
      <c r="D34" s="83"/>
      <c r="E34" s="83"/>
      <c r="F34" s="136" t="s">
        <v>280</v>
      </c>
      <c r="G34" s="135"/>
      <c r="H34" s="20">
        <v>54</v>
      </c>
      <c r="I34" s="83"/>
      <c r="J34" s="83">
        <v>18</v>
      </c>
      <c r="K34" s="83"/>
      <c r="L34" s="32">
        <f t="shared" si="14"/>
        <v>36</v>
      </c>
      <c r="M34" s="20">
        <v>36</v>
      </c>
      <c r="N34" s="20"/>
      <c r="O34" s="20"/>
      <c r="P34" s="107"/>
      <c r="Q34" s="84"/>
      <c r="R34" s="95"/>
      <c r="S34" s="85"/>
      <c r="T34" s="96"/>
      <c r="U34" s="108"/>
      <c r="V34" s="120"/>
      <c r="W34" s="86"/>
      <c r="X34" s="97"/>
      <c r="Y34" s="84"/>
      <c r="Z34" s="122"/>
      <c r="AA34" s="85"/>
      <c r="AB34" s="123">
        <v>36</v>
      </c>
      <c r="AC34" s="34"/>
      <c r="AD34" s="20"/>
      <c r="AE34" s="86"/>
      <c r="AF34" s="125"/>
      <c r="AG34" s="34"/>
    </row>
    <row r="35" spans="1:34" ht="23.25" customHeight="1" thickBot="1">
      <c r="A35" s="236" t="s">
        <v>261</v>
      </c>
      <c r="B35" s="237" t="s">
        <v>17</v>
      </c>
      <c r="C35" s="58"/>
      <c r="D35" s="31"/>
      <c r="E35" s="31"/>
      <c r="F35" s="49"/>
      <c r="G35" s="58"/>
      <c r="H35" s="31">
        <f t="shared" ref="H35:K35" si="15">SUM(H36:H38)</f>
        <v>324</v>
      </c>
      <c r="I35" s="31">
        <f t="shared" si="15"/>
        <v>0</v>
      </c>
      <c r="J35" s="31">
        <f t="shared" si="15"/>
        <v>108</v>
      </c>
      <c r="K35" s="31">
        <f t="shared" si="15"/>
        <v>0</v>
      </c>
      <c r="L35" s="31">
        <f>SUM(L36:L38)</f>
        <v>216</v>
      </c>
      <c r="M35" s="31">
        <f t="shared" ref="M35:P35" si="16">SUM(M36:M38)</f>
        <v>94</v>
      </c>
      <c r="N35" s="31">
        <f t="shared" si="16"/>
        <v>122</v>
      </c>
      <c r="O35" s="31">
        <f t="shared" si="16"/>
        <v>0</v>
      </c>
      <c r="P35" s="49">
        <f t="shared" si="16"/>
        <v>0</v>
      </c>
      <c r="Q35" s="58"/>
      <c r="R35" s="31">
        <f>SUM(R36:R38)</f>
        <v>0</v>
      </c>
      <c r="S35" s="31">
        <f t="shared" ref="S35:AF35" si="17">SUM(S36:S38)</f>
        <v>0</v>
      </c>
      <c r="T35" s="31">
        <f t="shared" si="17"/>
        <v>0</v>
      </c>
      <c r="U35" s="59">
        <f t="shared" si="17"/>
        <v>0</v>
      </c>
      <c r="V35" s="110">
        <f t="shared" si="17"/>
        <v>168</v>
      </c>
      <c r="W35" s="31">
        <f t="shared" si="17"/>
        <v>0</v>
      </c>
      <c r="X35" s="31">
        <f t="shared" si="17"/>
        <v>48</v>
      </c>
      <c r="Y35" s="59">
        <f t="shared" si="17"/>
        <v>0</v>
      </c>
      <c r="Z35" s="110">
        <f t="shared" si="17"/>
        <v>0</v>
      </c>
      <c r="AA35" s="31">
        <f t="shared" si="17"/>
        <v>0</v>
      </c>
      <c r="AB35" s="49">
        <f t="shared" si="17"/>
        <v>0</v>
      </c>
      <c r="AC35" s="58">
        <f t="shared" si="17"/>
        <v>0</v>
      </c>
      <c r="AD35" s="31">
        <f t="shared" si="17"/>
        <v>0</v>
      </c>
      <c r="AE35" s="31">
        <f t="shared" si="17"/>
        <v>0</v>
      </c>
      <c r="AF35" s="49">
        <f t="shared" si="17"/>
        <v>0</v>
      </c>
      <c r="AG35" s="41"/>
    </row>
    <row r="36" spans="1:34" ht="13.5" customHeight="1">
      <c r="A36" s="234" t="s">
        <v>18</v>
      </c>
      <c r="B36" s="235" t="s">
        <v>2</v>
      </c>
      <c r="C36" s="166"/>
      <c r="D36" s="9"/>
      <c r="E36" s="9"/>
      <c r="F36" s="103" t="s">
        <v>280</v>
      </c>
      <c r="G36" s="102"/>
      <c r="H36" s="21">
        <v>84</v>
      </c>
      <c r="I36" s="9"/>
      <c r="J36" s="9">
        <v>28</v>
      </c>
      <c r="K36" s="9"/>
      <c r="L36" s="32">
        <f>SUM(R36+T36+V36+X36+Z36+AB36+AD36+AF36)</f>
        <v>56</v>
      </c>
      <c r="M36" s="21">
        <v>56</v>
      </c>
      <c r="N36" s="21"/>
      <c r="O36" s="21"/>
      <c r="P36" s="46"/>
      <c r="Q36" s="29"/>
      <c r="R36" s="36"/>
      <c r="S36" s="37"/>
      <c r="T36" s="48"/>
      <c r="U36" s="28" t="s">
        <v>145</v>
      </c>
      <c r="V36" s="111">
        <v>56</v>
      </c>
      <c r="W36" s="22" t="s">
        <v>86</v>
      </c>
      <c r="X36" s="46"/>
      <c r="Y36" s="28"/>
      <c r="Z36" s="113"/>
      <c r="AA36" s="37"/>
      <c r="AB36" s="48"/>
      <c r="AC36" s="29"/>
      <c r="AD36" s="23"/>
      <c r="AE36" s="22"/>
      <c r="AF36" s="46"/>
      <c r="AG36" s="29"/>
    </row>
    <row r="37" spans="1:34" ht="13.5" customHeight="1">
      <c r="A37" s="234" t="s">
        <v>19</v>
      </c>
      <c r="B37" s="235" t="s">
        <v>7</v>
      </c>
      <c r="C37" s="166"/>
      <c r="D37" s="9"/>
      <c r="E37" s="9"/>
      <c r="F37" s="103" t="s">
        <v>289</v>
      </c>
      <c r="G37" s="102"/>
      <c r="H37" s="21">
        <v>159</v>
      </c>
      <c r="I37" s="9"/>
      <c r="J37" s="9">
        <v>53</v>
      </c>
      <c r="K37" s="9"/>
      <c r="L37" s="32">
        <f>SUM(R37+T37+V37+X37+Z37+AB37+AD37+AF37)</f>
        <v>106</v>
      </c>
      <c r="M37" s="21"/>
      <c r="N37" s="21">
        <v>106</v>
      </c>
      <c r="O37" s="21"/>
      <c r="P37" s="46"/>
      <c r="Q37" s="29"/>
      <c r="R37" s="36"/>
      <c r="S37" s="37"/>
      <c r="T37" s="48"/>
      <c r="U37" s="29" t="s">
        <v>108</v>
      </c>
      <c r="V37" s="23">
        <v>58</v>
      </c>
      <c r="W37" s="22" t="s">
        <v>147</v>
      </c>
      <c r="X37" s="46">
        <v>48</v>
      </c>
      <c r="Y37" s="29" t="s">
        <v>105</v>
      </c>
      <c r="Z37" s="36"/>
      <c r="AA37" s="37"/>
      <c r="AB37" s="48"/>
      <c r="AC37" s="29"/>
      <c r="AD37" s="23"/>
      <c r="AE37" s="22"/>
      <c r="AF37" s="46"/>
      <c r="AG37" s="29"/>
    </row>
    <row r="38" spans="1:34" ht="13.5" customHeight="1" thickBot="1">
      <c r="A38" s="234" t="s">
        <v>20</v>
      </c>
      <c r="B38" s="235" t="s">
        <v>4</v>
      </c>
      <c r="C38" s="166"/>
      <c r="D38" s="9"/>
      <c r="E38" s="9"/>
      <c r="F38" s="103" t="s">
        <v>280</v>
      </c>
      <c r="G38" s="102"/>
      <c r="H38" s="21">
        <v>81</v>
      </c>
      <c r="I38" s="9"/>
      <c r="J38" s="9">
        <v>27</v>
      </c>
      <c r="K38" s="9"/>
      <c r="L38" s="32">
        <f>SUM(R38+T38+V38+X38+Z38+AB38+AD38+AF38)</f>
        <v>54</v>
      </c>
      <c r="M38" s="21">
        <v>38</v>
      </c>
      <c r="N38" s="21">
        <v>16</v>
      </c>
      <c r="O38" s="21"/>
      <c r="P38" s="46"/>
      <c r="Q38" s="29"/>
      <c r="R38" s="36"/>
      <c r="S38" s="37"/>
      <c r="T38" s="48"/>
      <c r="U38" s="29" t="s">
        <v>145</v>
      </c>
      <c r="V38" s="23">
        <v>54</v>
      </c>
      <c r="W38" s="22" t="s">
        <v>86</v>
      </c>
      <c r="X38" s="46"/>
      <c r="Y38" s="29"/>
      <c r="Z38" s="36"/>
      <c r="AA38" s="37"/>
      <c r="AB38" s="48"/>
      <c r="AC38" s="29"/>
      <c r="AD38" s="23"/>
      <c r="AE38" s="22"/>
      <c r="AF38" s="46"/>
      <c r="AG38" s="29"/>
    </row>
    <row r="39" spans="1:34" ht="13.5" customHeight="1" thickBot="1">
      <c r="A39" s="236" t="s">
        <v>262</v>
      </c>
      <c r="B39" s="237" t="s">
        <v>290</v>
      </c>
      <c r="C39" s="58"/>
      <c r="D39" s="31"/>
      <c r="E39" s="31"/>
      <c r="F39" s="49"/>
      <c r="G39" s="58"/>
      <c r="H39" s="31">
        <f t="shared" ref="H39:P39" si="18">SUM(H40+H55)</f>
        <v>3435</v>
      </c>
      <c r="I39" s="31">
        <f t="shared" si="18"/>
        <v>0</v>
      </c>
      <c r="J39" s="31">
        <f t="shared" si="18"/>
        <v>1145</v>
      </c>
      <c r="K39" s="31">
        <f t="shared" si="18"/>
        <v>0</v>
      </c>
      <c r="L39" s="31">
        <f t="shared" si="18"/>
        <v>2290</v>
      </c>
      <c r="M39" s="31">
        <f t="shared" si="18"/>
        <v>1422</v>
      </c>
      <c r="N39" s="31">
        <f t="shared" si="18"/>
        <v>746</v>
      </c>
      <c r="O39" s="31">
        <f t="shared" si="18"/>
        <v>0</v>
      </c>
      <c r="P39" s="49">
        <f t="shared" si="18"/>
        <v>120</v>
      </c>
      <c r="Q39" s="112"/>
      <c r="R39" s="110"/>
      <c r="S39" s="31"/>
      <c r="T39" s="49"/>
      <c r="U39" s="41"/>
      <c r="V39" s="31"/>
      <c r="W39" s="31"/>
      <c r="X39" s="49"/>
      <c r="Y39" s="112"/>
      <c r="Z39" s="110"/>
      <c r="AA39" s="31"/>
      <c r="AB39" s="49"/>
      <c r="AC39" s="58"/>
      <c r="AD39" s="31"/>
      <c r="AE39" s="31"/>
      <c r="AF39" s="49"/>
      <c r="AG39" s="267">
        <f>AG40+AG55</f>
        <v>0</v>
      </c>
      <c r="AH39" s="227"/>
    </row>
    <row r="40" spans="1:34" ht="13.5" customHeight="1" thickBot="1">
      <c r="A40" s="236" t="s">
        <v>29</v>
      </c>
      <c r="B40" s="237" t="s">
        <v>13</v>
      </c>
      <c r="C40" s="58"/>
      <c r="D40" s="31"/>
      <c r="E40" s="31"/>
      <c r="F40" s="49"/>
      <c r="G40" s="58"/>
      <c r="H40" s="31">
        <f t="shared" ref="H40:U40" si="19">SUM(H41:H54)</f>
        <v>1374</v>
      </c>
      <c r="I40" s="31">
        <f t="shared" si="19"/>
        <v>0</v>
      </c>
      <c r="J40" s="31">
        <f t="shared" si="19"/>
        <v>458</v>
      </c>
      <c r="K40" s="31">
        <f t="shared" si="19"/>
        <v>0</v>
      </c>
      <c r="L40" s="31">
        <f t="shared" si="19"/>
        <v>916</v>
      </c>
      <c r="M40" s="31">
        <f t="shared" si="19"/>
        <v>542</v>
      </c>
      <c r="N40" s="31">
        <f t="shared" si="19"/>
        <v>342</v>
      </c>
      <c r="O40" s="31">
        <f t="shared" si="19"/>
        <v>0</v>
      </c>
      <c r="P40" s="49">
        <f t="shared" si="19"/>
        <v>30</v>
      </c>
      <c r="Q40" s="58">
        <f t="shared" si="19"/>
        <v>0</v>
      </c>
      <c r="R40" s="31">
        <f t="shared" si="19"/>
        <v>0</v>
      </c>
      <c r="S40" s="31">
        <f t="shared" si="19"/>
        <v>0</v>
      </c>
      <c r="T40" s="31">
        <f t="shared" si="19"/>
        <v>0</v>
      </c>
      <c r="U40" s="59">
        <f t="shared" si="19"/>
        <v>0</v>
      </c>
      <c r="V40" s="110">
        <f>SUM(V41:V54)</f>
        <v>172</v>
      </c>
      <c r="W40" s="31">
        <f t="shared" ref="W40:AF40" si="20">SUM(W41:W54)</f>
        <v>0</v>
      </c>
      <c r="X40" s="31">
        <f t="shared" si="20"/>
        <v>206</v>
      </c>
      <c r="Y40" s="59">
        <f t="shared" si="20"/>
        <v>0</v>
      </c>
      <c r="Z40" s="110">
        <f t="shared" si="20"/>
        <v>104</v>
      </c>
      <c r="AA40" s="31">
        <f t="shared" si="20"/>
        <v>0</v>
      </c>
      <c r="AB40" s="49">
        <f t="shared" si="20"/>
        <v>198</v>
      </c>
      <c r="AC40" s="58">
        <f t="shared" si="20"/>
        <v>0</v>
      </c>
      <c r="AD40" s="31">
        <f t="shared" si="20"/>
        <v>172</v>
      </c>
      <c r="AE40" s="31">
        <f t="shared" si="20"/>
        <v>0</v>
      </c>
      <c r="AF40" s="31">
        <f t="shared" si="20"/>
        <v>64</v>
      </c>
      <c r="AG40" s="267"/>
      <c r="AH40" s="227"/>
    </row>
    <row r="41" spans="1:34" ht="23.25" customHeight="1">
      <c r="A41" s="234" t="s">
        <v>31</v>
      </c>
      <c r="B41" s="235" t="s">
        <v>32</v>
      </c>
      <c r="C41" s="166"/>
      <c r="D41" s="9"/>
      <c r="E41" s="9"/>
      <c r="F41" s="253" t="s">
        <v>300</v>
      </c>
      <c r="G41" s="102"/>
      <c r="H41" s="21">
        <v>63</v>
      </c>
      <c r="I41" s="9"/>
      <c r="J41" s="9">
        <v>21</v>
      </c>
      <c r="K41" s="9"/>
      <c r="L41" s="32">
        <f>SUM(R41+T41+V41+X41+Z41+AB41+AD41+AF41)</f>
        <v>42</v>
      </c>
      <c r="M41" s="21"/>
      <c r="N41" s="21">
        <v>42</v>
      </c>
      <c r="O41" s="21"/>
      <c r="P41" s="46"/>
      <c r="Q41" s="28"/>
      <c r="R41" s="113"/>
      <c r="S41" s="37"/>
      <c r="T41" s="48"/>
      <c r="U41" s="28"/>
      <c r="V41" s="111"/>
      <c r="W41" s="22"/>
      <c r="X41" s="46"/>
      <c r="Y41" s="28"/>
      <c r="Z41" s="113"/>
      <c r="AA41" s="37"/>
      <c r="AB41" s="48"/>
      <c r="AC41" s="29"/>
      <c r="AD41" s="23"/>
      <c r="AE41" s="22"/>
      <c r="AF41" s="46">
        <v>42</v>
      </c>
      <c r="AG41" s="28"/>
      <c r="AH41" s="227"/>
    </row>
    <row r="42" spans="1:34" ht="23.25" customHeight="1">
      <c r="A42" s="234" t="s">
        <v>33</v>
      </c>
      <c r="B42" s="235" t="s">
        <v>34</v>
      </c>
      <c r="C42" s="166"/>
      <c r="D42" s="9"/>
      <c r="E42" s="55"/>
      <c r="F42" s="328" t="s">
        <v>300</v>
      </c>
      <c r="G42" s="102"/>
      <c r="H42" s="21">
        <v>63</v>
      </c>
      <c r="I42" s="9"/>
      <c r="J42" s="9">
        <v>21</v>
      </c>
      <c r="K42" s="9"/>
      <c r="L42" s="32">
        <f t="shared" ref="L42:L51" si="21">SUM(R42+T42+V42+X42+Z42+AB42+AD42+AF42)</f>
        <v>42</v>
      </c>
      <c r="M42" s="21">
        <v>42</v>
      </c>
      <c r="N42" s="21"/>
      <c r="O42" s="21"/>
      <c r="P42" s="46"/>
      <c r="Q42" s="29"/>
      <c r="R42" s="36"/>
      <c r="S42" s="37"/>
      <c r="T42" s="48"/>
      <c r="U42" s="29"/>
      <c r="V42" s="23"/>
      <c r="W42" s="22"/>
      <c r="X42" s="46"/>
      <c r="Y42" s="28"/>
      <c r="Z42" s="113"/>
      <c r="AA42" s="37"/>
      <c r="AB42" s="48"/>
      <c r="AC42" s="29"/>
      <c r="AD42" s="23">
        <v>42</v>
      </c>
      <c r="AE42" s="22"/>
      <c r="AF42" s="46"/>
      <c r="AG42" s="29"/>
    </row>
    <row r="43" spans="1:34" ht="13.5" customHeight="1">
      <c r="A43" s="234" t="s">
        <v>35</v>
      </c>
      <c r="B43" s="242" t="s">
        <v>274</v>
      </c>
      <c r="C43" s="9"/>
      <c r="D43" s="9"/>
      <c r="E43" s="55"/>
      <c r="F43" s="168" t="s">
        <v>280</v>
      </c>
      <c r="G43" s="102"/>
      <c r="H43" s="21">
        <v>72</v>
      </c>
      <c r="I43" s="9"/>
      <c r="J43" s="9">
        <v>24</v>
      </c>
      <c r="K43" s="9"/>
      <c r="L43" s="32">
        <f t="shared" si="21"/>
        <v>48</v>
      </c>
      <c r="M43" s="21">
        <v>30</v>
      </c>
      <c r="N43" s="21">
        <v>18</v>
      </c>
      <c r="O43" s="21"/>
      <c r="P43" s="46"/>
      <c r="Q43" s="29"/>
      <c r="R43" s="36"/>
      <c r="S43" s="37"/>
      <c r="T43" s="48"/>
      <c r="U43" s="29"/>
      <c r="V43" s="23"/>
      <c r="W43" s="22"/>
      <c r="X43" s="46"/>
      <c r="Y43" s="29"/>
      <c r="Z43" s="36"/>
      <c r="AA43" s="37"/>
      <c r="AB43" s="48">
        <v>48</v>
      </c>
      <c r="AC43" s="29"/>
      <c r="AD43" s="23"/>
      <c r="AE43" s="22"/>
      <c r="AF43" s="46"/>
      <c r="AG43" s="29"/>
    </row>
    <row r="44" spans="1:34" ht="13.5" customHeight="1">
      <c r="A44" s="234" t="s">
        <v>36</v>
      </c>
      <c r="B44" s="242" t="s">
        <v>38</v>
      </c>
      <c r="C44" s="9"/>
      <c r="D44" s="9"/>
      <c r="E44" s="55"/>
      <c r="F44" s="168" t="s">
        <v>280</v>
      </c>
      <c r="G44" s="102"/>
      <c r="H44" s="21">
        <v>54</v>
      </c>
      <c r="I44" s="9"/>
      <c r="J44" s="9">
        <v>18</v>
      </c>
      <c r="K44" s="9"/>
      <c r="L44" s="32">
        <f t="shared" si="21"/>
        <v>36</v>
      </c>
      <c r="M44" s="21">
        <v>26</v>
      </c>
      <c r="N44" s="21">
        <v>10</v>
      </c>
      <c r="O44" s="21"/>
      <c r="P44" s="46"/>
      <c r="Q44" s="29"/>
      <c r="R44" s="36"/>
      <c r="S44" s="37"/>
      <c r="T44" s="48"/>
      <c r="U44" s="29"/>
      <c r="V44" s="23"/>
      <c r="W44" s="22"/>
      <c r="X44" s="46"/>
      <c r="Y44" s="29"/>
      <c r="Z44" s="36"/>
      <c r="AA44" s="37"/>
      <c r="AB44" s="48"/>
      <c r="AC44" s="29"/>
      <c r="AD44" s="23">
        <v>36</v>
      </c>
      <c r="AE44" s="22"/>
      <c r="AF44" s="46"/>
      <c r="AG44" s="29"/>
    </row>
    <row r="45" spans="1:34" ht="13.5" customHeight="1">
      <c r="A45" s="234" t="s">
        <v>37</v>
      </c>
      <c r="B45" s="242" t="s">
        <v>41</v>
      </c>
      <c r="C45" s="9"/>
      <c r="D45" s="9"/>
      <c r="E45" s="55"/>
      <c r="F45" s="168" t="s">
        <v>280</v>
      </c>
      <c r="G45" s="102"/>
      <c r="H45" s="21">
        <v>63</v>
      </c>
      <c r="I45" s="9"/>
      <c r="J45" s="9">
        <v>21</v>
      </c>
      <c r="K45" s="9"/>
      <c r="L45" s="32">
        <f t="shared" si="21"/>
        <v>42</v>
      </c>
      <c r="M45" s="21">
        <v>30</v>
      </c>
      <c r="N45" s="21">
        <v>12</v>
      </c>
      <c r="O45" s="21"/>
      <c r="P45" s="46"/>
      <c r="Q45" s="29"/>
      <c r="R45" s="36"/>
      <c r="S45" s="37"/>
      <c r="T45" s="48"/>
      <c r="U45" s="29"/>
      <c r="V45" s="23"/>
      <c r="W45" s="22"/>
      <c r="X45" s="46"/>
      <c r="Y45" s="29"/>
      <c r="Z45" s="36"/>
      <c r="AA45" s="37"/>
      <c r="AB45" s="48">
        <v>42</v>
      </c>
      <c r="AC45" s="29"/>
      <c r="AD45" s="23"/>
      <c r="AE45" s="22"/>
      <c r="AF45" s="46"/>
      <c r="AG45" s="29"/>
    </row>
    <row r="46" spans="1:34" ht="13.5" customHeight="1">
      <c r="A46" s="234" t="s">
        <v>40</v>
      </c>
      <c r="B46" s="242" t="s">
        <v>44</v>
      </c>
      <c r="C46" s="9"/>
      <c r="D46" s="9"/>
      <c r="E46" s="55"/>
      <c r="F46" s="168" t="s">
        <v>289</v>
      </c>
      <c r="G46" s="102"/>
      <c r="H46" s="21">
        <v>186</v>
      </c>
      <c r="I46" s="9"/>
      <c r="J46" s="9">
        <v>62</v>
      </c>
      <c r="K46" s="9"/>
      <c r="L46" s="32">
        <f t="shared" si="21"/>
        <v>124</v>
      </c>
      <c r="M46" s="21">
        <v>84</v>
      </c>
      <c r="N46" s="21">
        <v>40</v>
      </c>
      <c r="O46" s="21"/>
      <c r="P46" s="46"/>
      <c r="Q46" s="29"/>
      <c r="R46" s="36"/>
      <c r="S46" s="37"/>
      <c r="T46" s="325"/>
      <c r="U46" s="29"/>
      <c r="V46" s="23">
        <v>68</v>
      </c>
      <c r="W46" s="22" t="s">
        <v>88</v>
      </c>
      <c r="X46" s="82">
        <v>56</v>
      </c>
      <c r="Y46" s="29"/>
      <c r="Z46" s="36"/>
      <c r="AA46" s="37"/>
      <c r="AB46" s="48"/>
      <c r="AC46" s="29"/>
      <c r="AD46" s="23"/>
      <c r="AE46" s="22"/>
      <c r="AF46" s="46"/>
      <c r="AG46" s="29"/>
    </row>
    <row r="47" spans="1:34" ht="13.5" customHeight="1">
      <c r="A47" s="234" t="s">
        <v>43</v>
      </c>
      <c r="B47" s="242" t="s">
        <v>47</v>
      </c>
      <c r="C47" s="9"/>
      <c r="D47" s="9"/>
      <c r="E47" s="55"/>
      <c r="F47" s="168" t="s">
        <v>289</v>
      </c>
      <c r="G47" s="102"/>
      <c r="H47" s="21">
        <v>210</v>
      </c>
      <c r="I47" s="9"/>
      <c r="J47" s="9">
        <v>70</v>
      </c>
      <c r="K47" s="9"/>
      <c r="L47" s="32">
        <f t="shared" si="21"/>
        <v>140</v>
      </c>
      <c r="M47" s="21">
        <v>60</v>
      </c>
      <c r="N47" s="21">
        <v>50</v>
      </c>
      <c r="O47" s="21"/>
      <c r="P47" s="46">
        <v>30</v>
      </c>
      <c r="Q47" s="29"/>
      <c r="R47" s="36"/>
      <c r="S47" s="37"/>
      <c r="T47" s="48"/>
      <c r="U47" s="29"/>
      <c r="V47" s="23"/>
      <c r="W47" s="22"/>
      <c r="X47" s="82"/>
      <c r="Y47" s="29"/>
      <c r="Z47" s="36">
        <v>32</v>
      </c>
      <c r="AA47" s="37"/>
      <c r="AB47" s="48">
        <v>108</v>
      </c>
      <c r="AC47" s="29"/>
      <c r="AD47" s="23"/>
      <c r="AE47" s="22"/>
      <c r="AF47" s="46"/>
      <c r="AG47" s="29"/>
    </row>
    <row r="48" spans="1:34" ht="13.5" customHeight="1">
      <c r="A48" s="234" t="s">
        <v>46</v>
      </c>
      <c r="B48" s="242" t="s">
        <v>49</v>
      </c>
      <c r="C48" s="9"/>
      <c r="D48" s="9"/>
      <c r="E48" s="55"/>
      <c r="F48" s="168" t="s">
        <v>298</v>
      </c>
      <c r="G48" s="102"/>
      <c r="H48" s="21">
        <v>120</v>
      </c>
      <c r="I48" s="9"/>
      <c r="J48" s="9">
        <v>40</v>
      </c>
      <c r="K48" s="9"/>
      <c r="L48" s="32">
        <f t="shared" si="21"/>
        <v>80</v>
      </c>
      <c r="M48" s="21">
        <v>60</v>
      </c>
      <c r="N48" s="21">
        <v>20</v>
      </c>
      <c r="O48" s="21"/>
      <c r="P48" s="46"/>
      <c r="Q48" s="29"/>
      <c r="R48" s="36"/>
      <c r="S48" s="37"/>
      <c r="T48" s="48"/>
      <c r="U48" s="29"/>
      <c r="V48" s="23">
        <v>34</v>
      </c>
      <c r="W48" s="22"/>
      <c r="X48" s="82">
        <v>46</v>
      </c>
      <c r="Y48" s="29"/>
      <c r="Z48" s="36"/>
      <c r="AA48" s="37"/>
      <c r="AB48" s="48"/>
      <c r="AC48" s="29"/>
      <c r="AD48" s="23"/>
      <c r="AE48" s="22"/>
      <c r="AF48" s="46"/>
      <c r="AG48" s="29"/>
    </row>
    <row r="49" spans="1:34" ht="13.5" customHeight="1">
      <c r="A49" s="234" t="s">
        <v>316</v>
      </c>
      <c r="B49" s="242" t="s">
        <v>52</v>
      </c>
      <c r="C49" s="9"/>
      <c r="D49" s="9"/>
      <c r="E49" s="55"/>
      <c r="F49" s="168" t="s">
        <v>299</v>
      </c>
      <c r="G49" s="102"/>
      <c r="H49" s="21">
        <v>105</v>
      </c>
      <c r="I49" s="9"/>
      <c r="J49" s="9">
        <v>35</v>
      </c>
      <c r="K49" s="9"/>
      <c r="L49" s="32">
        <f t="shared" si="21"/>
        <v>70</v>
      </c>
      <c r="M49" s="21">
        <v>46</v>
      </c>
      <c r="N49" s="21">
        <v>24</v>
      </c>
      <c r="O49" s="21"/>
      <c r="P49" s="46"/>
      <c r="Q49" s="29"/>
      <c r="R49" s="36"/>
      <c r="S49" s="37"/>
      <c r="T49" s="48"/>
      <c r="U49" s="29"/>
      <c r="V49" s="23"/>
      <c r="W49" s="22"/>
      <c r="X49" s="46">
        <v>70</v>
      </c>
      <c r="Y49" s="29"/>
      <c r="Z49" s="36"/>
      <c r="AA49" s="37"/>
      <c r="AB49" s="48"/>
      <c r="AC49" s="29"/>
      <c r="AD49" s="23"/>
      <c r="AE49" s="22"/>
      <c r="AF49" s="46"/>
      <c r="AG49" s="29"/>
    </row>
    <row r="50" spans="1:34" ht="23.25" customHeight="1">
      <c r="A50" s="234" t="s">
        <v>51</v>
      </c>
      <c r="B50" s="242" t="s">
        <v>54</v>
      </c>
      <c r="C50" s="9"/>
      <c r="D50" s="9"/>
      <c r="E50" s="55"/>
      <c r="F50" s="168" t="s">
        <v>299</v>
      </c>
      <c r="G50" s="102"/>
      <c r="H50" s="21">
        <v>108</v>
      </c>
      <c r="I50" s="9"/>
      <c r="J50" s="9">
        <v>36</v>
      </c>
      <c r="K50" s="9"/>
      <c r="L50" s="32">
        <f t="shared" si="21"/>
        <v>72</v>
      </c>
      <c r="M50" s="21">
        <v>52</v>
      </c>
      <c r="N50" s="21">
        <v>20</v>
      </c>
      <c r="O50" s="21"/>
      <c r="P50" s="46"/>
      <c r="Q50" s="29"/>
      <c r="R50" s="36"/>
      <c r="S50" s="37"/>
      <c r="T50" s="48"/>
      <c r="U50" s="28"/>
      <c r="V50" s="111"/>
      <c r="W50" s="22"/>
      <c r="X50" s="82"/>
      <c r="Y50" s="29"/>
      <c r="Z50" s="36">
        <v>72</v>
      </c>
      <c r="AA50" s="37"/>
      <c r="AB50" s="99"/>
      <c r="AC50" s="29"/>
      <c r="AD50" s="23"/>
      <c r="AE50" s="22"/>
      <c r="AF50" s="46"/>
      <c r="AG50" s="29"/>
    </row>
    <row r="51" spans="1:34" ht="13.5" customHeight="1">
      <c r="A51" s="234" t="s">
        <v>317</v>
      </c>
      <c r="B51" s="243" t="s">
        <v>30</v>
      </c>
      <c r="C51" s="9"/>
      <c r="D51" s="9"/>
      <c r="E51" s="55"/>
      <c r="F51" s="168" t="s">
        <v>280</v>
      </c>
      <c r="G51" s="102"/>
      <c r="H51" s="21">
        <v>102</v>
      </c>
      <c r="I51" s="9"/>
      <c r="J51" s="9">
        <v>34</v>
      </c>
      <c r="K51" s="9"/>
      <c r="L51" s="32">
        <f t="shared" si="21"/>
        <v>68</v>
      </c>
      <c r="M51" s="21">
        <v>20</v>
      </c>
      <c r="N51" s="21">
        <v>48</v>
      </c>
      <c r="O51" s="21"/>
      <c r="P51" s="46"/>
      <c r="Q51" s="29"/>
      <c r="R51" s="36"/>
      <c r="S51" s="37"/>
      <c r="T51" s="48"/>
      <c r="U51" s="28"/>
      <c r="V51" s="111">
        <v>34</v>
      </c>
      <c r="W51" s="22"/>
      <c r="X51" s="46">
        <v>34</v>
      </c>
      <c r="Y51" s="29"/>
      <c r="Z51" s="36"/>
      <c r="AA51" s="37"/>
      <c r="AB51" s="48"/>
      <c r="AC51" s="29"/>
      <c r="AD51" s="23"/>
      <c r="AE51" s="22"/>
      <c r="AF51" s="46"/>
      <c r="AG51" s="28"/>
      <c r="AH51" s="227"/>
    </row>
    <row r="52" spans="1:34" s="186" customFormat="1" ht="18" customHeight="1">
      <c r="A52" s="244" t="s">
        <v>318</v>
      </c>
      <c r="B52" s="245" t="s">
        <v>326</v>
      </c>
      <c r="C52" s="221"/>
      <c r="D52" s="221"/>
      <c r="E52" s="55"/>
      <c r="F52" s="168" t="s">
        <v>289</v>
      </c>
      <c r="G52" s="222"/>
      <c r="H52" s="223">
        <v>90</v>
      </c>
      <c r="I52" s="221"/>
      <c r="J52" s="221">
        <v>30</v>
      </c>
      <c r="K52" s="221"/>
      <c r="L52" s="32">
        <v>60</v>
      </c>
      <c r="M52" s="223">
        <v>38</v>
      </c>
      <c r="N52" s="223">
        <v>22</v>
      </c>
      <c r="O52" s="223"/>
      <c r="P52" s="224"/>
      <c r="Q52" s="118"/>
      <c r="R52" s="119"/>
      <c r="S52" s="77"/>
      <c r="T52" s="225"/>
      <c r="U52" s="28"/>
      <c r="V52" s="111"/>
      <c r="W52" s="29"/>
      <c r="X52" s="224"/>
      <c r="Y52" s="118"/>
      <c r="Z52" s="119"/>
      <c r="AA52" s="77"/>
      <c r="AB52" s="117"/>
      <c r="AC52" s="29"/>
      <c r="AD52" s="223">
        <v>38</v>
      </c>
      <c r="AE52" s="29"/>
      <c r="AF52" s="223">
        <v>22</v>
      </c>
      <c r="AG52" s="108"/>
      <c r="AH52" s="227"/>
    </row>
    <row r="53" spans="1:34" s="186" customFormat="1" ht="19.5" customHeight="1">
      <c r="A53" s="246" t="s">
        <v>325</v>
      </c>
      <c r="B53" s="304" t="s">
        <v>332</v>
      </c>
      <c r="C53" s="135"/>
      <c r="D53" s="83"/>
      <c r="E53" s="214"/>
      <c r="F53" s="285" t="s">
        <v>280</v>
      </c>
      <c r="G53" s="260"/>
      <c r="H53" s="303">
        <v>84</v>
      </c>
      <c r="I53" s="83"/>
      <c r="J53" s="83">
        <v>28</v>
      </c>
      <c r="K53" s="83"/>
      <c r="L53" s="215">
        <v>56</v>
      </c>
      <c r="M53" s="20">
        <v>34</v>
      </c>
      <c r="N53" s="20">
        <v>20</v>
      </c>
      <c r="O53" s="20"/>
      <c r="P53" s="216"/>
      <c r="Q53" s="84"/>
      <c r="R53" s="302"/>
      <c r="S53" s="217"/>
      <c r="T53" s="218"/>
      <c r="U53" s="108"/>
      <c r="V53" s="226"/>
      <c r="W53" s="34"/>
      <c r="X53" s="216"/>
      <c r="Y53" s="84"/>
      <c r="Z53" s="302"/>
      <c r="AA53" s="217"/>
      <c r="AB53" s="219"/>
      <c r="AC53" s="108"/>
      <c r="AD53" s="303">
        <v>56</v>
      </c>
      <c r="AE53" s="34"/>
      <c r="AF53" s="20"/>
      <c r="AG53" s="108"/>
      <c r="AH53" s="227"/>
    </row>
    <row r="54" spans="1:34" s="186" customFormat="1" ht="30.75" customHeight="1" thickBot="1">
      <c r="A54" s="244" t="s">
        <v>355</v>
      </c>
      <c r="B54" s="305" t="s">
        <v>361</v>
      </c>
      <c r="C54" s="264"/>
      <c r="D54" s="261"/>
      <c r="E54" s="261"/>
      <c r="F54" s="168" t="s">
        <v>280</v>
      </c>
      <c r="G54" s="55"/>
      <c r="H54" s="111">
        <v>54</v>
      </c>
      <c r="I54" s="261"/>
      <c r="J54" s="261">
        <v>18</v>
      </c>
      <c r="K54" s="261"/>
      <c r="L54" s="32">
        <v>36</v>
      </c>
      <c r="M54" s="265">
        <v>20</v>
      </c>
      <c r="N54" s="265">
        <v>16</v>
      </c>
      <c r="O54" s="265"/>
      <c r="P54" s="265"/>
      <c r="Q54" s="225"/>
      <c r="R54" s="119"/>
      <c r="S54" s="78"/>
      <c r="T54" s="117"/>
      <c r="U54" s="29"/>
      <c r="V54" s="265">
        <v>36</v>
      </c>
      <c r="W54" s="265"/>
      <c r="X54" s="265"/>
      <c r="Y54" s="225"/>
      <c r="Z54" s="119"/>
      <c r="AA54" s="78"/>
      <c r="AB54" s="78"/>
      <c r="AC54" s="266"/>
      <c r="AD54" s="111"/>
      <c r="AE54" s="265"/>
      <c r="AF54" s="265"/>
      <c r="AG54" s="108"/>
      <c r="AH54" s="227"/>
    </row>
    <row r="55" spans="1:34" ht="13.5" customHeight="1" thickBot="1">
      <c r="A55" s="286" t="s">
        <v>291</v>
      </c>
      <c r="B55" s="306" t="s">
        <v>55</v>
      </c>
      <c r="C55" s="62"/>
      <c r="D55" s="33"/>
      <c r="E55" s="129"/>
      <c r="F55" s="287"/>
      <c r="G55" s="126"/>
      <c r="H55" s="128">
        <f t="shared" ref="H55:P55" si="22">SUM(H56+H61+H66+H70+H74)</f>
        <v>2061</v>
      </c>
      <c r="I55" s="33">
        <f t="shared" si="22"/>
        <v>0</v>
      </c>
      <c r="J55" s="33">
        <f t="shared" si="22"/>
        <v>687</v>
      </c>
      <c r="K55" s="33">
        <f t="shared" si="22"/>
        <v>0</v>
      </c>
      <c r="L55" s="33">
        <f t="shared" si="22"/>
        <v>1374</v>
      </c>
      <c r="M55" s="33">
        <f t="shared" si="22"/>
        <v>880</v>
      </c>
      <c r="N55" s="33">
        <f t="shared" si="22"/>
        <v>404</v>
      </c>
      <c r="O55" s="33">
        <f t="shared" si="22"/>
        <v>0</v>
      </c>
      <c r="P55" s="33">
        <f t="shared" si="22"/>
        <v>90</v>
      </c>
      <c r="Q55" s="126"/>
      <c r="R55" s="128">
        <f t="shared" ref="R55:AE55" si="23">SUM(R56+R61+R66+R70+R74)</f>
        <v>0</v>
      </c>
      <c r="S55" s="33">
        <f t="shared" si="23"/>
        <v>0</v>
      </c>
      <c r="T55" s="50">
        <f t="shared" si="23"/>
        <v>0</v>
      </c>
      <c r="U55" s="126">
        <f t="shared" si="23"/>
        <v>0</v>
      </c>
      <c r="V55" s="128">
        <f t="shared" si="23"/>
        <v>162</v>
      </c>
      <c r="W55" s="33">
        <f t="shared" si="23"/>
        <v>0</v>
      </c>
      <c r="X55" s="33">
        <f t="shared" si="23"/>
        <v>506</v>
      </c>
      <c r="Y55" s="129">
        <f t="shared" si="23"/>
        <v>0</v>
      </c>
      <c r="Z55" s="128">
        <f t="shared" si="23"/>
        <v>406</v>
      </c>
      <c r="AA55" s="33">
        <f t="shared" si="23"/>
        <v>0</v>
      </c>
      <c r="AB55" s="50">
        <f t="shared" si="23"/>
        <v>516</v>
      </c>
      <c r="AC55" s="126">
        <f t="shared" si="23"/>
        <v>0</v>
      </c>
      <c r="AD55" s="128">
        <f t="shared" si="23"/>
        <v>360</v>
      </c>
      <c r="AE55" s="33">
        <f t="shared" si="23"/>
        <v>0</v>
      </c>
      <c r="AF55" s="33">
        <f>SUM(AF56+AF61+AF66+AF70+AF74+AF78)</f>
        <v>468</v>
      </c>
      <c r="AG55" s="116">
        <f>AG56+AG61+AG66+AG70+AG74</f>
        <v>0</v>
      </c>
      <c r="AH55" s="227"/>
    </row>
    <row r="56" spans="1:34" ht="33" customHeight="1" thickBot="1">
      <c r="A56" s="236" t="s">
        <v>56</v>
      </c>
      <c r="B56" s="307" t="s">
        <v>275</v>
      </c>
      <c r="C56" s="58"/>
      <c r="D56" s="31"/>
      <c r="E56" s="59"/>
      <c r="F56" s="167" t="s">
        <v>302</v>
      </c>
      <c r="G56" s="112"/>
      <c r="H56" s="110">
        <f t="shared" ref="H56:K56" si="24">SUM(H57:H60)</f>
        <v>1020</v>
      </c>
      <c r="I56" s="31">
        <f t="shared" si="24"/>
        <v>0</v>
      </c>
      <c r="J56" s="31">
        <f t="shared" si="24"/>
        <v>340</v>
      </c>
      <c r="K56" s="31">
        <f t="shared" si="24"/>
        <v>0</v>
      </c>
      <c r="L56" s="31">
        <f>SUM(L57:L58)</f>
        <v>680</v>
      </c>
      <c r="M56" s="31">
        <f t="shared" ref="M56:P56" si="25">SUM(M57:M60)</f>
        <v>450</v>
      </c>
      <c r="N56" s="31">
        <f t="shared" si="25"/>
        <v>200</v>
      </c>
      <c r="O56" s="31">
        <f t="shared" si="25"/>
        <v>0</v>
      </c>
      <c r="P56" s="31">
        <f t="shared" si="25"/>
        <v>30</v>
      </c>
      <c r="Q56" s="112"/>
      <c r="R56" s="110">
        <f>SUM(R57:R60)</f>
        <v>0</v>
      </c>
      <c r="S56" s="31">
        <f t="shared" ref="S56:AF56" si="26">SUM(S57:S60)</f>
        <v>0</v>
      </c>
      <c r="T56" s="49">
        <f t="shared" si="26"/>
        <v>0</v>
      </c>
      <c r="U56" s="112">
        <f t="shared" si="26"/>
        <v>0</v>
      </c>
      <c r="V56" s="110">
        <f t="shared" si="26"/>
        <v>162</v>
      </c>
      <c r="W56" s="31">
        <f t="shared" si="26"/>
        <v>0</v>
      </c>
      <c r="X56" s="31">
        <f t="shared" si="26"/>
        <v>506</v>
      </c>
      <c r="Y56" s="59">
        <f t="shared" si="26"/>
        <v>0</v>
      </c>
      <c r="Z56" s="110">
        <f t="shared" si="26"/>
        <v>238</v>
      </c>
      <c r="AA56" s="31">
        <f t="shared" si="26"/>
        <v>0</v>
      </c>
      <c r="AB56" s="49">
        <f t="shared" si="26"/>
        <v>278</v>
      </c>
      <c r="AC56" s="112">
        <f t="shared" si="26"/>
        <v>0</v>
      </c>
      <c r="AD56" s="110">
        <f t="shared" si="26"/>
        <v>0</v>
      </c>
      <c r="AE56" s="31">
        <f t="shared" si="26"/>
        <v>0</v>
      </c>
      <c r="AF56" s="31">
        <f t="shared" si="26"/>
        <v>0</v>
      </c>
      <c r="AG56" s="116"/>
      <c r="AH56" s="227"/>
    </row>
    <row r="57" spans="1:34" ht="13.5" customHeight="1">
      <c r="A57" s="234" t="s">
        <v>58</v>
      </c>
      <c r="B57" s="242" t="s">
        <v>59</v>
      </c>
      <c r="C57" s="9"/>
      <c r="D57" s="9"/>
      <c r="E57" s="55"/>
      <c r="F57" s="168" t="s">
        <v>293</v>
      </c>
      <c r="G57" s="102"/>
      <c r="H57" s="21">
        <v>522</v>
      </c>
      <c r="I57" s="9"/>
      <c r="J57" s="9">
        <v>174</v>
      </c>
      <c r="K57" s="9"/>
      <c r="L57" s="32">
        <f>SUM(R57+T57+V57+X57+Z57+AB57+AD57+AF57)</f>
        <v>348</v>
      </c>
      <c r="M57" s="21">
        <v>214</v>
      </c>
      <c r="N57" s="21">
        <v>104</v>
      </c>
      <c r="O57" s="21"/>
      <c r="P57" s="46">
        <v>30</v>
      </c>
      <c r="Q57" s="28"/>
      <c r="R57" s="113"/>
      <c r="S57" s="37"/>
      <c r="T57" s="48"/>
      <c r="U57" s="28"/>
      <c r="V57" s="111">
        <v>60</v>
      </c>
      <c r="W57" s="22" t="s">
        <v>164</v>
      </c>
      <c r="X57" s="46">
        <v>158</v>
      </c>
      <c r="Y57" s="28"/>
      <c r="Z57" s="113">
        <v>130</v>
      </c>
      <c r="AA57" s="37"/>
      <c r="AB57" s="48"/>
      <c r="AC57" s="29"/>
      <c r="AD57" s="23"/>
      <c r="AE57" s="22"/>
      <c r="AF57" s="46"/>
      <c r="AG57" s="28"/>
      <c r="AH57" s="227"/>
    </row>
    <row r="58" spans="1:34" ht="23.25" customHeight="1">
      <c r="A58" s="234" t="s">
        <v>61</v>
      </c>
      <c r="B58" s="242" t="s">
        <v>62</v>
      </c>
      <c r="C58" s="9"/>
      <c r="D58" s="9"/>
      <c r="E58" s="55"/>
      <c r="F58" s="168" t="s">
        <v>293</v>
      </c>
      <c r="G58" s="102"/>
      <c r="H58" s="21">
        <v>498</v>
      </c>
      <c r="I58" s="9"/>
      <c r="J58" s="9">
        <v>166</v>
      </c>
      <c r="K58" s="9"/>
      <c r="L58" s="32">
        <f t="shared" ref="L58:L60" si="27">SUM(R58+T58+V58+X58+Z58+AB58+AD58+AF58)</f>
        <v>332</v>
      </c>
      <c r="M58" s="21">
        <v>236</v>
      </c>
      <c r="N58" s="21">
        <v>96</v>
      </c>
      <c r="O58" s="21"/>
      <c r="P58" s="46"/>
      <c r="Q58" s="29"/>
      <c r="R58" s="36"/>
      <c r="S58" s="37"/>
      <c r="T58" s="48"/>
      <c r="U58" s="29"/>
      <c r="V58" s="23"/>
      <c r="W58" s="22"/>
      <c r="X58" s="46">
        <v>90</v>
      </c>
      <c r="Y58" s="29" t="s">
        <v>165</v>
      </c>
      <c r="Z58" s="36">
        <v>108</v>
      </c>
      <c r="AA58" s="37"/>
      <c r="AB58" s="48">
        <v>134</v>
      </c>
      <c r="AC58" s="29"/>
      <c r="AD58" s="23"/>
      <c r="AE58" s="22"/>
      <c r="AF58" s="46"/>
      <c r="AG58" s="29"/>
    </row>
    <row r="59" spans="1:34" ht="13.5" customHeight="1">
      <c r="A59" s="234" t="s">
        <v>319</v>
      </c>
      <c r="B59" s="242" t="s">
        <v>75</v>
      </c>
      <c r="C59" s="9"/>
      <c r="D59" s="441"/>
      <c r="E59" s="442"/>
      <c r="F59" s="168" t="s">
        <v>289</v>
      </c>
      <c r="G59" s="24"/>
      <c r="H59" s="25"/>
      <c r="I59" s="21"/>
      <c r="J59" s="26"/>
      <c r="K59" s="21"/>
      <c r="L59" s="32">
        <f t="shared" si="27"/>
        <v>504</v>
      </c>
      <c r="M59" s="21"/>
      <c r="N59" s="441"/>
      <c r="O59" s="441"/>
      <c r="P59" s="46"/>
      <c r="Q59" s="43" t="s">
        <v>166</v>
      </c>
      <c r="R59" s="35"/>
      <c r="S59" s="38" t="s">
        <v>166</v>
      </c>
      <c r="T59" s="47"/>
      <c r="U59" s="105" t="s">
        <v>166</v>
      </c>
      <c r="V59" s="114">
        <v>102</v>
      </c>
      <c r="W59" s="27" t="s">
        <v>166</v>
      </c>
      <c r="X59" s="44">
        <v>258</v>
      </c>
      <c r="Y59" s="105" t="s">
        <v>166</v>
      </c>
      <c r="Z59" s="115"/>
      <c r="AA59" s="38" t="s">
        <v>166</v>
      </c>
      <c r="AB59" s="47">
        <v>144</v>
      </c>
      <c r="AC59" s="43" t="s">
        <v>166</v>
      </c>
      <c r="AD59" s="15"/>
      <c r="AE59" s="27" t="s">
        <v>166</v>
      </c>
      <c r="AF59" s="44"/>
      <c r="AG59" s="43" t="s">
        <v>166</v>
      </c>
    </row>
    <row r="60" spans="1:34" ht="15.75" customHeight="1" thickBot="1">
      <c r="A60" s="234" t="s">
        <v>320</v>
      </c>
      <c r="B60" s="242" t="s">
        <v>273</v>
      </c>
      <c r="C60" s="9"/>
      <c r="D60" s="441"/>
      <c r="E60" s="442"/>
      <c r="F60" s="169"/>
      <c r="G60" s="24"/>
      <c r="H60" s="25"/>
      <c r="I60" s="21"/>
      <c r="J60" s="324"/>
      <c r="K60" s="21"/>
      <c r="L60" s="32">
        <f t="shared" si="27"/>
        <v>0</v>
      </c>
      <c r="M60" s="21"/>
      <c r="N60" s="441"/>
      <c r="O60" s="441"/>
      <c r="P60" s="46"/>
      <c r="Q60" s="105" t="s">
        <v>166</v>
      </c>
      <c r="R60" s="113"/>
      <c r="S60" s="38" t="s">
        <v>166</v>
      </c>
      <c r="T60" s="48"/>
      <c r="U60" s="105" t="s">
        <v>166</v>
      </c>
      <c r="V60" s="111"/>
      <c r="W60" s="27" t="s">
        <v>166</v>
      </c>
      <c r="X60" s="46"/>
      <c r="Y60" s="105" t="s">
        <v>166</v>
      </c>
      <c r="Z60" s="113"/>
      <c r="AA60" s="38" t="s">
        <v>166</v>
      </c>
      <c r="AB60" s="48"/>
      <c r="AC60" s="43" t="s">
        <v>166</v>
      </c>
      <c r="AD60" s="23"/>
      <c r="AE60" s="27" t="s">
        <v>166</v>
      </c>
      <c r="AF60" s="46"/>
      <c r="AG60" s="43" t="s">
        <v>166</v>
      </c>
    </row>
    <row r="61" spans="1:34" ht="23.25" customHeight="1" thickBot="1">
      <c r="A61" s="236" t="s">
        <v>66</v>
      </c>
      <c r="B61" s="247" t="s">
        <v>67</v>
      </c>
      <c r="C61" s="31"/>
      <c r="D61" s="31"/>
      <c r="E61" s="59"/>
      <c r="F61" s="167" t="s">
        <v>302</v>
      </c>
      <c r="G61" s="58"/>
      <c r="H61" s="31">
        <f t="shared" ref="H61:K61" si="28">SUM(H62:H65)</f>
        <v>570</v>
      </c>
      <c r="I61" s="31">
        <f t="shared" si="28"/>
        <v>0</v>
      </c>
      <c r="J61" s="31">
        <f t="shared" si="28"/>
        <v>190</v>
      </c>
      <c r="K61" s="31">
        <f t="shared" si="28"/>
        <v>0</v>
      </c>
      <c r="L61" s="31">
        <f>SUM(L62:L63)</f>
        <v>380</v>
      </c>
      <c r="M61" s="31">
        <f t="shared" ref="M61:P61" si="29">SUM(M62:M65)</f>
        <v>234</v>
      </c>
      <c r="N61" s="31">
        <f t="shared" si="29"/>
        <v>116</v>
      </c>
      <c r="O61" s="31">
        <f t="shared" si="29"/>
        <v>0</v>
      </c>
      <c r="P61" s="31">
        <f t="shared" si="29"/>
        <v>30</v>
      </c>
      <c r="Q61" s="112"/>
      <c r="R61" s="110">
        <f>SUM(R62:R65)</f>
        <v>0</v>
      </c>
      <c r="S61" s="31">
        <f t="shared" ref="S61:AF61" si="30">SUM(S62:S65)</f>
        <v>0</v>
      </c>
      <c r="T61" s="31">
        <f t="shared" si="30"/>
        <v>0</v>
      </c>
      <c r="U61" s="59">
        <f t="shared" si="30"/>
        <v>0</v>
      </c>
      <c r="V61" s="110">
        <f t="shared" si="30"/>
        <v>0</v>
      </c>
      <c r="W61" s="31">
        <f t="shared" si="30"/>
        <v>0</v>
      </c>
      <c r="X61" s="31">
        <f t="shared" si="30"/>
        <v>0</v>
      </c>
      <c r="Y61" s="59">
        <f t="shared" si="30"/>
        <v>0</v>
      </c>
      <c r="Z61" s="110">
        <f>SUM(Z62:Z65)</f>
        <v>60</v>
      </c>
      <c r="AA61" s="31">
        <f t="shared" si="30"/>
        <v>0</v>
      </c>
      <c r="AB61" s="49">
        <f t="shared" si="30"/>
        <v>238</v>
      </c>
      <c r="AC61" s="58">
        <f t="shared" si="30"/>
        <v>0</v>
      </c>
      <c r="AD61" s="31">
        <f t="shared" si="30"/>
        <v>148</v>
      </c>
      <c r="AE61" s="31">
        <f t="shared" si="30"/>
        <v>0</v>
      </c>
      <c r="AF61" s="49">
        <f t="shared" si="30"/>
        <v>114</v>
      </c>
      <c r="AG61" s="41"/>
    </row>
    <row r="62" spans="1:34" ht="23.25" customHeight="1">
      <c r="A62" s="234" t="s">
        <v>69</v>
      </c>
      <c r="B62" s="242" t="s">
        <v>70</v>
      </c>
      <c r="C62" s="9"/>
      <c r="D62" s="9"/>
      <c r="E62" s="55"/>
      <c r="F62" s="168" t="s">
        <v>298</v>
      </c>
      <c r="G62" s="102"/>
      <c r="H62" s="21">
        <v>212</v>
      </c>
      <c r="I62" s="9"/>
      <c r="J62" s="9">
        <v>70</v>
      </c>
      <c r="K62" s="9"/>
      <c r="L62" s="32">
        <v>142</v>
      </c>
      <c r="M62" s="21">
        <v>64</v>
      </c>
      <c r="N62" s="21">
        <v>48</v>
      </c>
      <c r="O62" s="21"/>
      <c r="P62" s="46">
        <v>30</v>
      </c>
      <c r="Q62" s="28"/>
      <c r="R62" s="113"/>
      <c r="S62" s="37"/>
      <c r="T62" s="48"/>
      <c r="U62" s="28"/>
      <c r="V62" s="111"/>
      <c r="W62" s="22"/>
      <c r="X62" s="46"/>
      <c r="Y62" s="29" t="s">
        <v>162</v>
      </c>
      <c r="Z62" s="36">
        <v>60</v>
      </c>
      <c r="AA62" s="37" t="s">
        <v>161</v>
      </c>
      <c r="AB62" s="48">
        <v>82</v>
      </c>
      <c r="AC62" s="29"/>
      <c r="AD62" s="23"/>
      <c r="AE62" s="22"/>
      <c r="AF62" s="46"/>
      <c r="AG62" s="29"/>
    </row>
    <row r="63" spans="1:34" ht="23.25" customHeight="1">
      <c r="A63" s="234" t="s">
        <v>72</v>
      </c>
      <c r="B63" s="242" t="s">
        <v>73</v>
      </c>
      <c r="C63" s="9"/>
      <c r="D63" s="9"/>
      <c r="E63" s="55"/>
      <c r="F63" s="168" t="s">
        <v>293</v>
      </c>
      <c r="G63" s="102"/>
      <c r="H63" s="21">
        <v>358</v>
      </c>
      <c r="I63" s="9"/>
      <c r="J63" s="9">
        <v>120</v>
      </c>
      <c r="K63" s="9"/>
      <c r="L63" s="32">
        <v>238</v>
      </c>
      <c r="M63" s="21">
        <v>170</v>
      </c>
      <c r="N63" s="21">
        <v>68</v>
      </c>
      <c r="O63" s="21"/>
      <c r="P63" s="46"/>
      <c r="Q63" s="29"/>
      <c r="R63" s="36"/>
      <c r="S63" s="37"/>
      <c r="T63" s="48"/>
      <c r="U63" s="29"/>
      <c r="V63" s="23"/>
      <c r="W63" s="22"/>
      <c r="X63" s="46"/>
      <c r="Y63" s="29"/>
      <c r="Z63" s="36"/>
      <c r="AA63" s="37" t="s">
        <v>167</v>
      </c>
      <c r="AB63" s="48">
        <v>48</v>
      </c>
      <c r="AC63" s="29"/>
      <c r="AD63" s="23">
        <v>148</v>
      </c>
      <c r="AE63" s="22"/>
      <c r="AF63" s="46">
        <v>42</v>
      </c>
      <c r="AG63" s="29"/>
    </row>
    <row r="64" spans="1:34" ht="13.5" customHeight="1">
      <c r="A64" s="234" t="s">
        <v>270</v>
      </c>
      <c r="B64" s="242" t="s">
        <v>75</v>
      </c>
      <c r="C64" s="9"/>
      <c r="D64" s="441"/>
      <c r="E64" s="442"/>
      <c r="F64" s="169" t="s">
        <v>280</v>
      </c>
      <c r="G64" s="24"/>
      <c r="H64" s="25"/>
      <c r="I64" s="21"/>
      <c r="J64" s="26"/>
      <c r="K64" s="21"/>
      <c r="L64" s="32">
        <f t="shared" ref="L64:L65" si="31">SUM(R64+T64+V64+X64+Z64+AB64+AD64+AF64)</f>
        <v>0</v>
      </c>
      <c r="M64" s="21"/>
      <c r="N64" s="441"/>
      <c r="O64" s="441"/>
      <c r="P64" s="46"/>
      <c r="Q64" s="43" t="s">
        <v>166</v>
      </c>
      <c r="R64" s="35"/>
      <c r="S64" s="38" t="s">
        <v>166</v>
      </c>
      <c r="T64" s="47"/>
      <c r="U64" s="43" t="s">
        <v>166</v>
      </c>
      <c r="V64" s="15"/>
      <c r="W64" s="27" t="s">
        <v>166</v>
      </c>
      <c r="X64" s="44"/>
      <c r="Y64" s="43" t="s">
        <v>166</v>
      </c>
      <c r="Z64" s="35"/>
      <c r="AA64" s="38" t="s">
        <v>166</v>
      </c>
      <c r="AB64" s="47"/>
      <c r="AC64" s="43" t="s">
        <v>166</v>
      </c>
      <c r="AD64" s="15"/>
      <c r="AE64" s="27" t="s">
        <v>166</v>
      </c>
      <c r="AF64" s="103"/>
      <c r="AG64" s="43" t="s">
        <v>166</v>
      </c>
    </row>
    <row r="65" spans="1:34" ht="13.5" customHeight="1" thickBot="1">
      <c r="A65" s="234" t="s">
        <v>271</v>
      </c>
      <c r="B65" s="242" t="s">
        <v>272</v>
      </c>
      <c r="C65" s="9"/>
      <c r="D65" s="441"/>
      <c r="E65" s="442"/>
      <c r="F65" s="169" t="s">
        <v>280</v>
      </c>
      <c r="G65" s="24"/>
      <c r="H65" s="25"/>
      <c r="I65" s="21"/>
      <c r="J65" s="324"/>
      <c r="K65" s="21"/>
      <c r="L65" s="32">
        <f t="shared" si="31"/>
        <v>180</v>
      </c>
      <c r="M65" s="21"/>
      <c r="N65" s="441"/>
      <c r="O65" s="441"/>
      <c r="P65" s="46"/>
      <c r="Q65" s="105" t="s">
        <v>166</v>
      </c>
      <c r="R65" s="113"/>
      <c r="S65" s="38" t="s">
        <v>166</v>
      </c>
      <c r="T65" s="48"/>
      <c r="U65" s="105" t="s">
        <v>166</v>
      </c>
      <c r="V65" s="111"/>
      <c r="W65" s="27" t="s">
        <v>166</v>
      </c>
      <c r="X65" s="46"/>
      <c r="Y65" s="43" t="s">
        <v>166</v>
      </c>
      <c r="Z65" s="36"/>
      <c r="AA65" s="38" t="s">
        <v>166</v>
      </c>
      <c r="AB65" s="48">
        <v>108</v>
      </c>
      <c r="AC65" s="105" t="s">
        <v>166</v>
      </c>
      <c r="AD65" s="111"/>
      <c r="AE65" s="27" t="s">
        <v>166</v>
      </c>
      <c r="AF65" s="46">
        <v>72</v>
      </c>
      <c r="AG65" s="43" t="s">
        <v>166</v>
      </c>
    </row>
    <row r="66" spans="1:34" ht="13.5" customHeight="1" thickBot="1">
      <c r="A66" s="236" t="s">
        <v>77</v>
      </c>
      <c r="B66" s="247" t="s">
        <v>78</v>
      </c>
      <c r="C66" s="31"/>
      <c r="D66" s="31"/>
      <c r="E66" s="59"/>
      <c r="F66" s="167" t="s">
        <v>302</v>
      </c>
      <c r="G66" s="58"/>
      <c r="H66" s="31">
        <f t="shared" ref="H66:K66" si="32">SUM(H67:H69)</f>
        <v>159</v>
      </c>
      <c r="I66" s="31">
        <f t="shared" si="32"/>
        <v>0</v>
      </c>
      <c r="J66" s="31">
        <f t="shared" si="32"/>
        <v>53</v>
      </c>
      <c r="K66" s="31">
        <f t="shared" si="32"/>
        <v>0</v>
      </c>
      <c r="L66" s="31">
        <f>SUM(L67:L67)</f>
        <v>106</v>
      </c>
      <c r="M66" s="31">
        <f t="shared" ref="M66:P66" si="33">SUM(M67:M69)</f>
        <v>70</v>
      </c>
      <c r="N66" s="31">
        <f t="shared" si="33"/>
        <v>36</v>
      </c>
      <c r="O66" s="31">
        <f t="shared" si="33"/>
        <v>0</v>
      </c>
      <c r="P66" s="31">
        <f t="shared" si="33"/>
        <v>0</v>
      </c>
      <c r="Q66" s="112"/>
      <c r="R66" s="110">
        <f>SUM(R67:R69)</f>
        <v>0</v>
      </c>
      <c r="S66" s="31">
        <f t="shared" ref="S66:AF66" si="34">SUM(S67:S69)</f>
        <v>0</v>
      </c>
      <c r="T66" s="31">
        <f t="shared" si="34"/>
        <v>0</v>
      </c>
      <c r="U66" s="59">
        <f t="shared" si="34"/>
        <v>0</v>
      </c>
      <c r="V66" s="110">
        <f t="shared" si="34"/>
        <v>0</v>
      </c>
      <c r="W66" s="31">
        <f t="shared" si="34"/>
        <v>0</v>
      </c>
      <c r="X66" s="49">
        <f t="shared" si="34"/>
        <v>0</v>
      </c>
      <c r="Y66" s="58">
        <f t="shared" si="34"/>
        <v>0</v>
      </c>
      <c r="Z66" s="31">
        <f t="shared" si="34"/>
        <v>0</v>
      </c>
      <c r="AA66" s="31">
        <f t="shared" si="34"/>
        <v>0</v>
      </c>
      <c r="AB66" s="31">
        <f t="shared" si="34"/>
        <v>0</v>
      </c>
      <c r="AC66" s="59">
        <f t="shared" si="34"/>
        <v>0</v>
      </c>
      <c r="AD66" s="110">
        <f t="shared" si="34"/>
        <v>90</v>
      </c>
      <c r="AE66" s="31">
        <f t="shared" si="34"/>
        <v>0</v>
      </c>
      <c r="AF66" s="49">
        <f t="shared" si="34"/>
        <v>88</v>
      </c>
      <c r="AG66" s="41"/>
    </row>
    <row r="67" spans="1:34" ht="23.25" customHeight="1">
      <c r="A67" s="234" t="s">
        <v>80</v>
      </c>
      <c r="B67" s="242" t="s">
        <v>81</v>
      </c>
      <c r="C67" s="9"/>
      <c r="D67" s="9"/>
      <c r="E67" s="55"/>
      <c r="F67" s="168" t="s">
        <v>298</v>
      </c>
      <c r="G67" s="102"/>
      <c r="H67" s="21">
        <v>159</v>
      </c>
      <c r="I67" s="9"/>
      <c r="J67" s="261">
        <v>53</v>
      </c>
      <c r="K67" s="9"/>
      <c r="L67" s="32">
        <f>SUM(R67+T67+V67+X67+Z67+AB67+AD67+AF67)</f>
        <v>106</v>
      </c>
      <c r="M67" s="21">
        <v>70</v>
      </c>
      <c r="N67" s="21">
        <v>36</v>
      </c>
      <c r="O67" s="21"/>
      <c r="P67" s="46"/>
      <c r="Q67" s="28"/>
      <c r="R67" s="113"/>
      <c r="S67" s="37"/>
      <c r="T67" s="48"/>
      <c r="U67" s="28"/>
      <c r="V67" s="111"/>
      <c r="W67" s="22"/>
      <c r="X67" s="46"/>
      <c r="Y67" s="29"/>
      <c r="Z67" s="36"/>
      <c r="AA67" s="37"/>
      <c r="AB67" s="48"/>
      <c r="AC67" s="28" t="s">
        <v>160</v>
      </c>
      <c r="AD67" s="111">
        <v>90</v>
      </c>
      <c r="AE67" s="22"/>
      <c r="AF67" s="46">
        <v>16</v>
      </c>
      <c r="AG67" s="29"/>
    </row>
    <row r="68" spans="1:34" ht="13.5" customHeight="1">
      <c r="A68" s="234" t="s">
        <v>268</v>
      </c>
      <c r="B68" s="242" t="s">
        <v>75</v>
      </c>
      <c r="C68" s="9"/>
      <c r="D68" s="441"/>
      <c r="E68" s="442"/>
      <c r="F68" s="169"/>
      <c r="G68" s="24"/>
      <c r="H68" s="25"/>
      <c r="I68" s="21"/>
      <c r="J68" s="26"/>
      <c r="K68" s="21"/>
      <c r="L68" s="32">
        <f t="shared" ref="L68:L69" si="35">SUM(R68+T68+V68+X68+Z68+AB68+AD68+AF68)</f>
        <v>0</v>
      </c>
      <c r="M68" s="21"/>
      <c r="N68" s="441"/>
      <c r="O68" s="441"/>
      <c r="P68" s="46"/>
      <c r="Q68" s="43" t="s">
        <v>166</v>
      </c>
      <c r="R68" s="36"/>
      <c r="S68" s="38" t="s">
        <v>166</v>
      </c>
      <c r="T68" s="48"/>
      <c r="U68" s="43" t="s">
        <v>166</v>
      </c>
      <c r="V68" s="23"/>
      <c r="W68" s="27" t="s">
        <v>166</v>
      </c>
      <c r="X68" s="46"/>
      <c r="Y68" s="43" t="s">
        <v>166</v>
      </c>
      <c r="Z68" s="36"/>
      <c r="AA68" s="38" t="s">
        <v>166</v>
      </c>
      <c r="AB68" s="48"/>
      <c r="AC68" s="43" t="s">
        <v>166</v>
      </c>
      <c r="AD68" s="23"/>
      <c r="AE68" s="27" t="s">
        <v>166</v>
      </c>
      <c r="AF68" s="46"/>
      <c r="AG68" s="43" t="s">
        <v>166</v>
      </c>
    </row>
    <row r="69" spans="1:34" ht="15" customHeight="1" thickBot="1">
      <c r="A69" s="234" t="s">
        <v>269</v>
      </c>
      <c r="B69" s="242" t="s">
        <v>273</v>
      </c>
      <c r="C69" s="9"/>
      <c r="D69" s="441"/>
      <c r="E69" s="442"/>
      <c r="F69" s="169" t="s">
        <v>280</v>
      </c>
      <c r="G69" s="24"/>
      <c r="H69" s="134"/>
      <c r="I69" s="29"/>
      <c r="J69" s="324"/>
      <c r="K69" s="21"/>
      <c r="L69" s="32">
        <f t="shared" si="35"/>
        <v>72</v>
      </c>
      <c r="M69" s="21"/>
      <c r="N69" s="441"/>
      <c r="O69" s="441"/>
      <c r="P69" s="46"/>
      <c r="Q69" s="105" t="s">
        <v>166</v>
      </c>
      <c r="R69" s="113"/>
      <c r="S69" s="38" t="s">
        <v>166</v>
      </c>
      <c r="T69" s="48"/>
      <c r="U69" s="105" t="s">
        <v>166</v>
      </c>
      <c r="V69" s="111"/>
      <c r="W69" s="27" t="s">
        <v>166</v>
      </c>
      <c r="X69" s="46"/>
      <c r="Y69" s="43" t="s">
        <v>166</v>
      </c>
      <c r="Z69" s="36"/>
      <c r="AA69" s="38" t="s">
        <v>166</v>
      </c>
      <c r="AB69" s="48"/>
      <c r="AC69" s="43" t="s">
        <v>166</v>
      </c>
      <c r="AD69" s="23"/>
      <c r="AE69" s="27" t="s">
        <v>166</v>
      </c>
      <c r="AF69" s="46">
        <v>72</v>
      </c>
      <c r="AG69" s="43" t="s">
        <v>166</v>
      </c>
    </row>
    <row r="70" spans="1:34" ht="21.75" customHeight="1" thickBot="1">
      <c r="A70" s="236" t="s">
        <v>84</v>
      </c>
      <c r="B70" s="247" t="s">
        <v>85</v>
      </c>
      <c r="C70" s="31"/>
      <c r="D70" s="31"/>
      <c r="E70" s="59"/>
      <c r="F70" s="167" t="s">
        <v>302</v>
      </c>
      <c r="G70" s="58"/>
      <c r="H70" s="31">
        <f>SUM(H71:H73)</f>
        <v>258</v>
      </c>
      <c r="I70" s="31">
        <f>SUM(I71:I73)</f>
        <v>0</v>
      </c>
      <c r="J70" s="31">
        <f>SUM(J71:J73)</f>
        <v>86</v>
      </c>
      <c r="K70" s="31">
        <f>SUM(K71:K73)</f>
        <v>0</v>
      </c>
      <c r="L70" s="31">
        <f>SUM(L71:L71)</f>
        <v>172</v>
      </c>
      <c r="M70" s="31">
        <f>SUM(M71:M73)</f>
        <v>90</v>
      </c>
      <c r="N70" s="31">
        <f>SUM(N71:N73)</f>
        <v>52</v>
      </c>
      <c r="O70" s="31">
        <f>SUM(O71:O73)</f>
        <v>0</v>
      </c>
      <c r="P70" s="31">
        <f>SUM(P71:P73)</f>
        <v>30</v>
      </c>
      <c r="Q70" s="112"/>
      <c r="R70" s="110">
        <f t="shared" ref="R70:AF70" si="36">SUM(R71:R73)</f>
        <v>0</v>
      </c>
      <c r="S70" s="31">
        <f t="shared" si="36"/>
        <v>0</v>
      </c>
      <c r="T70" s="31">
        <f t="shared" si="36"/>
        <v>0</v>
      </c>
      <c r="U70" s="59">
        <f t="shared" si="36"/>
        <v>0</v>
      </c>
      <c r="V70" s="110">
        <f t="shared" si="36"/>
        <v>0</v>
      </c>
      <c r="W70" s="31">
        <f t="shared" si="36"/>
        <v>0</v>
      </c>
      <c r="X70" s="49">
        <f t="shared" si="36"/>
        <v>0</v>
      </c>
      <c r="Y70" s="58">
        <f t="shared" si="36"/>
        <v>0</v>
      </c>
      <c r="Z70" s="31">
        <f t="shared" si="36"/>
        <v>0</v>
      </c>
      <c r="AA70" s="31">
        <f t="shared" si="36"/>
        <v>0</v>
      </c>
      <c r="AB70" s="49">
        <f t="shared" si="36"/>
        <v>0</v>
      </c>
      <c r="AC70" s="58">
        <f t="shared" si="36"/>
        <v>0</v>
      </c>
      <c r="AD70" s="31">
        <f t="shared" si="36"/>
        <v>122</v>
      </c>
      <c r="AE70" s="31">
        <f t="shared" si="36"/>
        <v>0</v>
      </c>
      <c r="AF70" s="49">
        <f t="shared" si="36"/>
        <v>122</v>
      </c>
      <c r="AG70" s="41"/>
    </row>
    <row r="71" spans="1:34" ht="33" customHeight="1">
      <c r="A71" s="234" t="s">
        <v>87</v>
      </c>
      <c r="B71" s="242" t="s">
        <v>276</v>
      </c>
      <c r="C71" s="9"/>
      <c r="D71" s="9"/>
      <c r="E71" s="55"/>
      <c r="F71" s="168" t="s">
        <v>289</v>
      </c>
      <c r="G71" s="102"/>
      <c r="H71" s="21">
        <v>258</v>
      </c>
      <c r="I71" s="9"/>
      <c r="J71" s="261">
        <v>86</v>
      </c>
      <c r="K71" s="9"/>
      <c r="L71" s="32">
        <f>SUM(R71+T71+V71+X71+Z71+AB71+AD71+AF71)</f>
        <v>172</v>
      </c>
      <c r="M71" s="21">
        <v>90</v>
      </c>
      <c r="N71" s="21">
        <v>52</v>
      </c>
      <c r="O71" s="21"/>
      <c r="P71" s="46">
        <v>30</v>
      </c>
      <c r="Q71" s="28"/>
      <c r="R71" s="113"/>
      <c r="S71" s="37"/>
      <c r="T71" s="48"/>
      <c r="U71" s="28"/>
      <c r="V71" s="111"/>
      <c r="W71" s="22"/>
      <c r="X71" s="46"/>
      <c r="Y71" s="29"/>
      <c r="Z71" s="36"/>
      <c r="AA71" s="37"/>
      <c r="AB71" s="48"/>
      <c r="AC71" s="29" t="s">
        <v>168</v>
      </c>
      <c r="AD71" s="23">
        <v>122</v>
      </c>
      <c r="AE71" s="22"/>
      <c r="AF71" s="46">
        <v>50</v>
      </c>
      <c r="AG71" s="29"/>
    </row>
    <row r="72" spans="1:34" s="14" customFormat="1" ht="15" customHeight="1">
      <c r="A72" s="234" t="s">
        <v>266</v>
      </c>
      <c r="B72" s="242" t="s">
        <v>263</v>
      </c>
      <c r="C72" s="15"/>
      <c r="D72" s="15"/>
      <c r="E72" s="55"/>
      <c r="F72" s="168"/>
      <c r="G72" s="24"/>
      <c r="H72" s="28"/>
      <c r="I72" s="15"/>
      <c r="J72" s="15"/>
      <c r="K72" s="15"/>
      <c r="L72" s="32">
        <f t="shared" ref="L72:L73" si="37">SUM(R72+T72+V72+X72+Z72+AB72+AD72+AF72)</f>
        <v>0</v>
      </c>
      <c r="M72" s="23"/>
      <c r="N72" s="23"/>
      <c r="O72" s="23"/>
      <c r="P72" s="46"/>
      <c r="Q72" s="29"/>
      <c r="R72" s="36"/>
      <c r="S72" s="37"/>
      <c r="T72" s="48"/>
      <c r="U72" s="29"/>
      <c r="V72" s="23"/>
      <c r="W72" s="22"/>
      <c r="X72" s="46"/>
      <c r="Y72" s="29"/>
      <c r="Z72" s="36"/>
      <c r="AA72" s="37"/>
      <c r="AB72" s="48"/>
      <c r="AC72" s="29"/>
      <c r="AD72" s="23"/>
      <c r="AE72" s="22"/>
      <c r="AF72" s="46"/>
      <c r="AG72" s="29"/>
    </row>
    <row r="73" spans="1:34" s="14" customFormat="1" ht="15" customHeight="1" thickBot="1">
      <c r="A73" s="234" t="s">
        <v>265</v>
      </c>
      <c r="B73" s="242" t="s">
        <v>273</v>
      </c>
      <c r="C73" s="15"/>
      <c r="D73" s="15"/>
      <c r="E73" s="55"/>
      <c r="F73" s="168" t="s">
        <v>280</v>
      </c>
      <c r="G73" s="24"/>
      <c r="H73" s="28"/>
      <c r="I73" s="15"/>
      <c r="J73" s="15"/>
      <c r="K73" s="15"/>
      <c r="L73" s="32">
        <f t="shared" si="37"/>
        <v>72</v>
      </c>
      <c r="M73" s="23"/>
      <c r="N73" s="23"/>
      <c r="O73" s="23"/>
      <c r="P73" s="46"/>
      <c r="Q73" s="29"/>
      <c r="R73" s="36"/>
      <c r="S73" s="37"/>
      <c r="T73" s="48"/>
      <c r="U73" s="29"/>
      <c r="V73" s="23"/>
      <c r="W73" s="22"/>
      <c r="X73" s="46"/>
      <c r="Y73" s="29"/>
      <c r="Z73" s="36"/>
      <c r="AA73" s="37"/>
      <c r="AB73" s="48"/>
      <c r="AC73" s="29"/>
      <c r="AD73" s="23"/>
      <c r="AE73" s="22"/>
      <c r="AF73" s="46">
        <v>72</v>
      </c>
      <c r="AG73" s="29"/>
    </row>
    <row r="74" spans="1:34" ht="32.25" customHeight="1" thickBot="1">
      <c r="A74" s="236" t="s">
        <v>91</v>
      </c>
      <c r="B74" s="247" t="s">
        <v>327</v>
      </c>
      <c r="C74" s="31"/>
      <c r="D74" s="31"/>
      <c r="E74" s="59"/>
      <c r="F74" s="167" t="s">
        <v>302</v>
      </c>
      <c r="G74" s="58"/>
      <c r="H74" s="31">
        <f t="shared" ref="H74:K74" si="38">SUM(H75:H77)</f>
        <v>54</v>
      </c>
      <c r="I74" s="31">
        <f t="shared" si="38"/>
        <v>0</v>
      </c>
      <c r="J74" s="31">
        <f t="shared" si="38"/>
        <v>18</v>
      </c>
      <c r="K74" s="31">
        <f t="shared" si="38"/>
        <v>0</v>
      </c>
      <c r="L74" s="31">
        <f>SUM(L75:L75)</f>
        <v>36</v>
      </c>
      <c r="M74" s="31">
        <f t="shared" ref="M74:P74" si="39">SUM(M75:M77)</f>
        <v>36</v>
      </c>
      <c r="N74" s="31">
        <f t="shared" si="39"/>
        <v>0</v>
      </c>
      <c r="O74" s="31">
        <f t="shared" si="39"/>
        <v>0</v>
      </c>
      <c r="P74" s="49">
        <f t="shared" si="39"/>
        <v>0</v>
      </c>
      <c r="Q74" s="58"/>
      <c r="R74" s="31">
        <f>SUM(R75:R77)</f>
        <v>0</v>
      </c>
      <c r="S74" s="31">
        <f t="shared" ref="S74:AF74" si="40">SUM(S75:S77)</f>
        <v>0</v>
      </c>
      <c r="T74" s="49">
        <f t="shared" si="40"/>
        <v>0</v>
      </c>
      <c r="U74" s="58">
        <f t="shared" si="40"/>
        <v>0</v>
      </c>
      <c r="V74" s="31">
        <f t="shared" si="40"/>
        <v>0</v>
      </c>
      <c r="W74" s="31">
        <f t="shared" si="40"/>
        <v>0</v>
      </c>
      <c r="X74" s="49">
        <f t="shared" si="40"/>
        <v>0</v>
      </c>
      <c r="Y74" s="58">
        <f t="shared" si="40"/>
        <v>0</v>
      </c>
      <c r="Z74" s="31">
        <f t="shared" si="40"/>
        <v>108</v>
      </c>
      <c r="AA74" s="31">
        <f t="shared" si="40"/>
        <v>0</v>
      </c>
      <c r="AB74" s="31">
        <f t="shared" si="40"/>
        <v>0</v>
      </c>
      <c r="AC74" s="59">
        <f t="shared" si="40"/>
        <v>0</v>
      </c>
      <c r="AD74" s="110">
        <f t="shared" si="40"/>
        <v>0</v>
      </c>
      <c r="AE74" s="31">
        <f t="shared" si="40"/>
        <v>0</v>
      </c>
      <c r="AF74" s="49">
        <f t="shared" si="40"/>
        <v>0</v>
      </c>
      <c r="AG74" s="41"/>
    </row>
    <row r="75" spans="1:34" ht="24.75" customHeight="1">
      <c r="A75" s="234" t="s">
        <v>93</v>
      </c>
      <c r="B75" s="242" t="s">
        <v>328</v>
      </c>
      <c r="C75" s="9"/>
      <c r="D75" s="9"/>
      <c r="E75" s="55"/>
      <c r="F75" s="168" t="s">
        <v>300</v>
      </c>
      <c r="G75" s="102"/>
      <c r="H75" s="21">
        <v>54</v>
      </c>
      <c r="I75" s="9"/>
      <c r="J75" s="9">
        <v>18</v>
      </c>
      <c r="K75" s="9"/>
      <c r="L75" s="32">
        <f>SUM(R75+T75+V75+X75+Z75+AB75+AD75+AF75)</f>
        <v>36</v>
      </c>
      <c r="M75" s="21">
        <v>36</v>
      </c>
      <c r="N75" s="21"/>
      <c r="O75" s="21"/>
      <c r="P75" s="46"/>
      <c r="Q75" s="29"/>
      <c r="R75" s="36"/>
      <c r="S75" s="37"/>
      <c r="T75" s="48"/>
      <c r="U75" s="29" t="s">
        <v>163</v>
      </c>
      <c r="V75" s="259"/>
      <c r="W75" s="22"/>
      <c r="X75" s="46"/>
      <c r="Y75" s="29"/>
      <c r="Z75" s="36">
        <v>36</v>
      </c>
      <c r="AA75" s="37"/>
      <c r="AB75" s="48"/>
      <c r="AC75" s="28"/>
      <c r="AD75" s="111"/>
      <c r="AE75" s="22"/>
      <c r="AF75" s="46"/>
      <c r="AG75" s="29"/>
    </row>
    <row r="76" spans="1:34" ht="13.5" customHeight="1" thickBot="1">
      <c r="A76" s="234" t="s">
        <v>264</v>
      </c>
      <c r="B76" s="242" t="s">
        <v>263</v>
      </c>
      <c r="C76" s="9"/>
      <c r="D76" s="441"/>
      <c r="E76" s="442"/>
      <c r="F76" s="168" t="s">
        <v>300</v>
      </c>
      <c r="G76" s="24"/>
      <c r="H76" s="264"/>
      <c r="I76" s="29"/>
      <c r="J76" s="26"/>
      <c r="K76" s="21"/>
      <c r="L76" s="32">
        <f t="shared" ref="L76:L77" si="41">SUM(R76+T76+V76+X76+Z76+AB76+AD76+AF76)</f>
        <v>72</v>
      </c>
      <c r="M76" s="265"/>
      <c r="N76" s="441"/>
      <c r="O76" s="441"/>
      <c r="P76" s="46"/>
      <c r="Q76" s="43" t="s">
        <v>166</v>
      </c>
      <c r="R76" s="35"/>
      <c r="S76" s="38" t="s">
        <v>166</v>
      </c>
      <c r="T76" s="47"/>
      <c r="U76" s="43" t="s">
        <v>166</v>
      </c>
      <c r="V76" s="261"/>
      <c r="W76" s="27" t="s">
        <v>166</v>
      </c>
      <c r="X76" s="262"/>
      <c r="Y76" s="43" t="s">
        <v>166</v>
      </c>
      <c r="Z76" s="35">
        <v>72</v>
      </c>
      <c r="AA76" s="38" t="s">
        <v>166</v>
      </c>
      <c r="AB76" s="47"/>
      <c r="AC76" s="43" t="s">
        <v>166</v>
      </c>
      <c r="AD76" s="261"/>
      <c r="AE76" s="27" t="s">
        <v>166</v>
      </c>
      <c r="AF76" s="262"/>
      <c r="AG76" s="43" t="s">
        <v>166</v>
      </c>
    </row>
    <row r="77" spans="1:34" ht="13.5" customHeight="1">
      <c r="A77" s="234" t="s">
        <v>283</v>
      </c>
      <c r="B77" s="273" t="s">
        <v>273</v>
      </c>
      <c r="C77" s="274"/>
      <c r="D77" s="274"/>
      <c r="E77" s="275"/>
      <c r="F77" s="320"/>
      <c r="G77" s="61"/>
      <c r="H77" s="20"/>
      <c r="I77" s="274"/>
      <c r="J77" s="265"/>
      <c r="K77" s="274"/>
      <c r="L77" s="276">
        <f t="shared" si="41"/>
        <v>0</v>
      </c>
      <c r="M77" s="20"/>
      <c r="N77" s="20"/>
      <c r="O77" s="20"/>
      <c r="P77" s="125"/>
      <c r="Q77" s="34"/>
      <c r="R77" s="321"/>
      <c r="S77" s="322"/>
      <c r="T77" s="323"/>
      <c r="U77" s="34"/>
      <c r="V77" s="20"/>
      <c r="W77" s="86"/>
      <c r="X77" s="125"/>
      <c r="Y77" s="34"/>
      <c r="Z77" s="321"/>
      <c r="AA77" s="322"/>
      <c r="AB77" s="323"/>
      <c r="AC77" s="34"/>
      <c r="AD77" s="20"/>
      <c r="AE77" s="86"/>
      <c r="AF77" s="125"/>
      <c r="AG77" s="61"/>
    </row>
    <row r="78" spans="1:34" s="186" customFormat="1" ht="13.5" customHeight="1" thickBot="1">
      <c r="A78" s="319" t="s">
        <v>267</v>
      </c>
      <c r="B78" s="318" t="s">
        <v>90</v>
      </c>
      <c r="C78" s="317"/>
      <c r="D78" s="310"/>
      <c r="E78" s="310"/>
      <c r="F78" s="310"/>
      <c r="G78" s="313"/>
      <c r="H78" s="314"/>
      <c r="I78" s="310"/>
      <c r="J78" s="310"/>
      <c r="K78" s="310"/>
      <c r="L78" s="311"/>
      <c r="M78" s="310"/>
      <c r="N78" s="310"/>
      <c r="O78" s="310"/>
      <c r="P78" s="310"/>
      <c r="Q78" s="313"/>
      <c r="R78" s="316"/>
      <c r="S78" s="312"/>
      <c r="T78" s="312"/>
      <c r="U78" s="313"/>
      <c r="V78" s="314"/>
      <c r="W78" s="310"/>
      <c r="X78" s="313"/>
      <c r="Y78" s="315"/>
      <c r="Z78" s="316"/>
      <c r="AA78" s="312"/>
      <c r="AB78" s="312"/>
      <c r="AC78" s="313"/>
      <c r="AD78" s="314"/>
      <c r="AE78" s="310"/>
      <c r="AF78" s="310">
        <v>144</v>
      </c>
      <c r="AG78" s="108"/>
      <c r="AH78" s="227"/>
    </row>
    <row r="79" spans="1:34" s="186" customFormat="1" ht="13.5" customHeight="1" thickTop="1">
      <c r="A79" s="308"/>
      <c r="B79" s="363"/>
      <c r="C79" s="34"/>
      <c r="D79" s="20"/>
      <c r="E79" s="20"/>
      <c r="F79" s="20"/>
      <c r="G79" s="216"/>
      <c r="H79" s="34"/>
      <c r="I79" s="20"/>
      <c r="J79" s="20"/>
      <c r="K79" s="20"/>
      <c r="L79" s="20"/>
      <c r="M79" s="20"/>
      <c r="N79" s="20"/>
      <c r="O79" s="20"/>
      <c r="P79" s="20"/>
      <c r="Q79" s="216"/>
      <c r="R79" s="34"/>
      <c r="S79" s="20"/>
      <c r="T79" s="20"/>
      <c r="U79" s="216"/>
      <c r="V79" s="34"/>
      <c r="W79" s="20"/>
      <c r="X79" s="216"/>
      <c r="Y79" s="108"/>
      <c r="Z79" s="34"/>
      <c r="AA79" s="20"/>
      <c r="AB79" s="20"/>
      <c r="AC79" s="216"/>
      <c r="AD79" s="34"/>
      <c r="AE79" s="20"/>
      <c r="AF79" s="20"/>
      <c r="AG79" s="108"/>
      <c r="AH79" s="359"/>
    </row>
    <row r="80" spans="1:34" s="186" customFormat="1" ht="13.5" customHeight="1">
      <c r="A80" s="308"/>
      <c r="B80" s="363"/>
      <c r="C80" s="34"/>
      <c r="D80" s="20"/>
      <c r="E80" s="20"/>
      <c r="F80" s="20"/>
      <c r="G80" s="216"/>
      <c r="H80" s="34"/>
      <c r="I80" s="20"/>
      <c r="J80" s="20"/>
      <c r="K80" s="20"/>
      <c r="L80" s="20"/>
      <c r="M80" s="20"/>
      <c r="N80" s="20"/>
      <c r="O80" s="20"/>
      <c r="P80" s="20"/>
      <c r="Q80" s="216"/>
      <c r="R80" s="34"/>
      <c r="S80" s="20"/>
      <c r="T80" s="20"/>
      <c r="U80" s="216"/>
      <c r="V80" s="34"/>
      <c r="W80" s="20"/>
      <c r="X80" s="216"/>
      <c r="Y80" s="108"/>
      <c r="Z80" s="34"/>
      <c r="AA80" s="20"/>
      <c r="AB80" s="20"/>
      <c r="AC80" s="216"/>
      <c r="AD80" s="34"/>
      <c r="AE80" s="20"/>
      <c r="AF80" s="20"/>
      <c r="AG80" s="108"/>
      <c r="AH80" s="359"/>
    </row>
    <row r="81" spans="1:34" s="186" customFormat="1" ht="13.5" customHeight="1">
      <c r="A81" s="308"/>
      <c r="B81" s="363"/>
      <c r="C81" s="34"/>
      <c r="D81" s="20"/>
      <c r="E81" s="20"/>
      <c r="F81" s="20"/>
      <c r="G81" s="216"/>
      <c r="H81" s="34"/>
      <c r="I81" s="20"/>
      <c r="J81" s="20"/>
      <c r="K81" s="20"/>
      <c r="L81" s="20"/>
      <c r="M81" s="20"/>
      <c r="N81" s="20"/>
      <c r="O81" s="20"/>
      <c r="P81" s="20"/>
      <c r="Q81" s="216"/>
      <c r="R81" s="34"/>
      <c r="S81" s="20"/>
      <c r="T81" s="20"/>
      <c r="U81" s="216"/>
      <c r="V81" s="34"/>
      <c r="W81" s="20"/>
      <c r="X81" s="216"/>
      <c r="Y81" s="108"/>
      <c r="Z81" s="34"/>
      <c r="AA81" s="20"/>
      <c r="AB81" s="20"/>
      <c r="AC81" s="216"/>
      <c r="AD81" s="34"/>
      <c r="AE81" s="20"/>
      <c r="AF81" s="20"/>
      <c r="AG81" s="108"/>
      <c r="AH81" s="359"/>
    </row>
    <row r="82" spans="1:34" s="186" customFormat="1" ht="13.5" customHeight="1">
      <c r="A82" s="308"/>
      <c r="B82" s="363"/>
      <c r="C82" s="34"/>
      <c r="D82" s="20"/>
      <c r="E82" s="20"/>
      <c r="F82" s="20"/>
      <c r="G82" s="216"/>
      <c r="H82" s="34"/>
      <c r="I82" s="20"/>
      <c r="J82" s="20"/>
      <c r="K82" s="20"/>
      <c r="L82" s="20"/>
      <c r="M82" s="20"/>
      <c r="N82" s="20"/>
      <c r="O82" s="20"/>
      <c r="P82" s="20"/>
      <c r="Q82" s="216"/>
      <c r="R82" s="34"/>
      <c r="S82" s="20"/>
      <c r="T82" s="20"/>
      <c r="U82" s="216"/>
      <c r="V82" s="34"/>
      <c r="W82" s="20"/>
      <c r="X82" s="216"/>
      <c r="Y82" s="108"/>
      <c r="Z82" s="34"/>
      <c r="AA82" s="20"/>
      <c r="AB82" s="20"/>
      <c r="AC82" s="216"/>
      <c r="AD82" s="34"/>
      <c r="AE82" s="20"/>
      <c r="AF82" s="20"/>
      <c r="AG82" s="108"/>
      <c r="AH82" s="359"/>
    </row>
    <row r="83" spans="1:34" s="186" customFormat="1" ht="13.5" customHeight="1">
      <c r="A83" s="308"/>
      <c r="B83" s="3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34"/>
    </row>
    <row r="84" spans="1:34" ht="13.5" customHeight="1" thickBot="1">
      <c r="A84" s="21"/>
      <c r="B84" s="277"/>
      <c r="C84" s="263"/>
      <c r="D84" s="263"/>
      <c r="E84" s="263"/>
      <c r="F84" s="263"/>
      <c r="G84" s="278"/>
      <c r="H84" s="109"/>
      <c r="I84" s="263"/>
      <c r="J84" s="263"/>
      <c r="K84" s="279"/>
      <c r="L84" s="485" t="s">
        <v>294</v>
      </c>
      <c r="M84" s="443" t="s">
        <v>359</v>
      </c>
      <c r="N84" s="444"/>
      <c r="O84" s="444"/>
      <c r="P84" s="444"/>
      <c r="Q84" s="445"/>
      <c r="R84" s="280"/>
      <c r="S84" s="281"/>
      <c r="T84" s="282">
        <v>3</v>
      </c>
      <c r="U84" s="283"/>
      <c r="V84" s="280"/>
      <c r="W84" s="281"/>
      <c r="X84" s="282">
        <v>2</v>
      </c>
      <c r="Y84" s="283"/>
      <c r="Z84" s="280">
        <v>2</v>
      </c>
      <c r="AA84" s="281"/>
      <c r="AB84" s="282">
        <v>2</v>
      </c>
      <c r="AC84" s="283"/>
      <c r="AD84" s="280"/>
      <c r="AE84" s="281"/>
      <c r="AF84" s="284">
        <v>3</v>
      </c>
      <c r="AG84" s="101"/>
    </row>
    <row r="85" spans="1:34" ht="18.75" customHeight="1" thickBot="1">
      <c r="A85" s="203">
        <v>1404</v>
      </c>
      <c r="B85" s="137" t="s">
        <v>248</v>
      </c>
      <c r="C85" s="9"/>
      <c r="D85" s="9"/>
      <c r="E85" s="9"/>
      <c r="F85" s="172"/>
      <c r="G85" s="24"/>
      <c r="H85" s="173"/>
      <c r="I85" s="100"/>
      <c r="J85" s="163"/>
      <c r="K85" s="55"/>
      <c r="L85" s="485"/>
      <c r="M85" s="446" t="s">
        <v>295</v>
      </c>
      <c r="N85" s="446"/>
      <c r="O85" s="446"/>
      <c r="P85" s="446"/>
      <c r="Q85" s="447"/>
      <c r="R85" s="147"/>
      <c r="S85" s="148"/>
      <c r="T85" s="149">
        <v>10</v>
      </c>
      <c r="U85" s="150"/>
      <c r="V85" s="147">
        <v>3</v>
      </c>
      <c r="W85" s="148"/>
      <c r="X85" s="149">
        <v>5</v>
      </c>
      <c r="Y85" s="150"/>
      <c r="Z85" s="147">
        <v>3</v>
      </c>
      <c r="AA85" s="148"/>
      <c r="AB85" s="149">
        <v>4</v>
      </c>
      <c r="AC85" s="150"/>
      <c r="AD85" s="147">
        <v>6</v>
      </c>
      <c r="AE85" s="148"/>
      <c r="AF85" s="151">
        <v>4</v>
      </c>
      <c r="AG85" s="101"/>
    </row>
    <row r="86" spans="1:34" ht="13.5" customHeight="1" thickBot="1">
      <c r="A86" s="204">
        <v>432</v>
      </c>
      <c r="B86" s="138" t="s">
        <v>249</v>
      </c>
      <c r="C86" s="9"/>
      <c r="D86" s="9"/>
      <c r="E86" s="9"/>
      <c r="F86" s="172"/>
      <c r="G86" s="24"/>
      <c r="H86" s="173"/>
      <c r="I86" s="100"/>
      <c r="J86" s="100"/>
      <c r="K86" s="55"/>
      <c r="L86" s="485"/>
      <c r="M86" s="448" t="s">
        <v>296</v>
      </c>
      <c r="N86" s="448"/>
      <c r="O86" s="448"/>
      <c r="P86" s="448"/>
      <c r="Q86" s="449"/>
      <c r="R86" s="152">
        <v>1</v>
      </c>
      <c r="S86" s="153"/>
      <c r="T86" s="154"/>
      <c r="U86" s="155"/>
      <c r="V86" s="152">
        <v>2</v>
      </c>
      <c r="W86" s="153"/>
      <c r="X86" s="154">
        <v>1</v>
      </c>
      <c r="Y86" s="155"/>
      <c r="Z86" s="152">
        <v>1</v>
      </c>
      <c r="AA86" s="153"/>
      <c r="AB86" s="154">
        <v>1</v>
      </c>
      <c r="AC86" s="155"/>
      <c r="AD86" s="152">
        <v>2</v>
      </c>
      <c r="AE86" s="153"/>
      <c r="AF86" s="156"/>
      <c r="AG86" s="101"/>
    </row>
    <row r="87" spans="1:34" ht="27.75" customHeight="1" thickBot="1">
      <c r="A87" s="205">
        <v>216</v>
      </c>
      <c r="B87" s="142" t="s">
        <v>250</v>
      </c>
      <c r="C87" s="9"/>
      <c r="D87" s="9"/>
      <c r="E87" s="9"/>
      <c r="F87" s="172"/>
      <c r="G87" s="24"/>
      <c r="H87" s="173"/>
      <c r="I87" s="100"/>
      <c r="J87" s="100"/>
      <c r="K87" s="55"/>
      <c r="L87" s="486"/>
      <c r="M87" s="450" t="s">
        <v>297</v>
      </c>
      <c r="N87" s="451"/>
      <c r="O87" s="451"/>
      <c r="P87" s="451"/>
      <c r="Q87" s="452"/>
      <c r="R87" s="157"/>
      <c r="S87" s="158"/>
      <c r="T87" s="159"/>
      <c r="U87" s="160"/>
      <c r="V87" s="157"/>
      <c r="W87" s="158"/>
      <c r="X87" s="159"/>
      <c r="Y87" s="160"/>
      <c r="Z87" s="157">
        <v>1</v>
      </c>
      <c r="AA87" s="158"/>
      <c r="AB87" s="159">
        <v>1</v>
      </c>
      <c r="AC87" s="160"/>
      <c r="AD87" s="157"/>
      <c r="AE87" s="158"/>
      <c r="AF87" s="161">
        <v>3</v>
      </c>
      <c r="AG87" s="101"/>
    </row>
    <row r="88" spans="1:34" ht="15.75" customHeight="1" thickTop="1" thickBot="1">
      <c r="A88" s="206">
        <v>388</v>
      </c>
      <c r="B88" s="139" t="s">
        <v>251</v>
      </c>
      <c r="C88" s="9"/>
      <c r="D88" s="9"/>
      <c r="E88" s="9"/>
      <c r="F88" s="172"/>
      <c r="G88" s="24"/>
      <c r="H88" s="173"/>
      <c r="I88" s="100"/>
      <c r="J88" s="100"/>
      <c r="K88" s="55"/>
      <c r="L88" s="456" t="s">
        <v>222</v>
      </c>
      <c r="M88" s="457"/>
      <c r="N88" s="457"/>
      <c r="O88" s="457"/>
      <c r="P88" s="457"/>
      <c r="Q88" s="457"/>
      <c r="R88" s="458"/>
      <c r="S88" s="144"/>
      <c r="T88" s="327" t="s">
        <v>357</v>
      </c>
      <c r="U88" s="146"/>
      <c r="V88" s="145"/>
      <c r="W88" s="146"/>
      <c r="X88" s="327" t="s">
        <v>358</v>
      </c>
      <c r="Y88" s="146"/>
      <c r="Z88" s="327" t="s">
        <v>363</v>
      </c>
      <c r="AA88" s="144"/>
      <c r="AB88" s="327" t="s">
        <v>358</v>
      </c>
      <c r="AC88" s="146"/>
      <c r="AD88" s="145"/>
      <c r="AE88" s="146"/>
      <c r="AF88" s="327" t="s">
        <v>360</v>
      </c>
      <c r="AG88" s="29"/>
    </row>
    <row r="89" spans="1:34" ht="13.5" customHeight="1" thickBot="1">
      <c r="A89" s="206">
        <v>900</v>
      </c>
      <c r="B89" s="140" t="s">
        <v>252</v>
      </c>
      <c r="C89" s="9"/>
      <c r="D89" s="9"/>
      <c r="E89" s="9"/>
      <c r="F89" s="172"/>
      <c r="G89" s="24"/>
      <c r="H89" s="173"/>
      <c r="I89" s="100"/>
      <c r="J89" s="100"/>
      <c r="K89" s="100"/>
      <c r="L89" s="109"/>
      <c r="M89" s="109"/>
      <c r="N89" s="109"/>
      <c r="O89" s="109"/>
      <c r="P89" s="162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1"/>
      <c r="AH89" s="182"/>
    </row>
    <row r="90" spans="1:34" ht="15" customHeight="1" thickBot="1">
      <c r="A90" s="207">
        <v>1088</v>
      </c>
      <c r="B90" s="140" t="s">
        <v>253</v>
      </c>
      <c r="C90" s="9"/>
      <c r="D90" s="9"/>
      <c r="E90" s="9"/>
      <c r="F90" s="172"/>
      <c r="G90" s="24"/>
      <c r="H90" s="173"/>
      <c r="I90" s="100"/>
      <c r="J90" s="100"/>
      <c r="K90" s="100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</row>
    <row r="91" spans="1:34" ht="15" customHeight="1" thickBot="1">
      <c r="A91" s="208">
        <v>900</v>
      </c>
      <c r="B91" s="140" t="s">
        <v>254</v>
      </c>
      <c r="C91" s="9"/>
      <c r="D91" s="9"/>
      <c r="E91" s="9"/>
      <c r="F91" s="172"/>
      <c r="G91" s="24"/>
      <c r="H91" s="453" t="s">
        <v>257</v>
      </c>
      <c r="I91" s="454"/>
      <c r="J91" s="454"/>
      <c r="K91" s="454"/>
      <c r="L91" s="454"/>
      <c r="M91" s="454"/>
      <c r="N91" s="454"/>
      <c r="O91" s="454"/>
      <c r="P91" s="454"/>
      <c r="Q91" s="454"/>
      <c r="R91" s="455"/>
      <c r="S91" s="101"/>
      <c r="T91" s="210" t="s">
        <v>277</v>
      </c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</row>
    <row r="92" spans="1:34" ht="13.5" customHeight="1">
      <c r="A92" s="209">
        <v>144</v>
      </c>
      <c r="B92" s="140" t="s">
        <v>255</v>
      </c>
      <c r="C92" s="9"/>
      <c r="D92" s="9"/>
      <c r="E92" s="9"/>
      <c r="F92" s="172"/>
      <c r="G92" s="24"/>
      <c r="H92" s="453" t="s">
        <v>258</v>
      </c>
      <c r="I92" s="454"/>
      <c r="J92" s="454"/>
      <c r="K92" s="454"/>
      <c r="L92" s="454"/>
      <c r="M92" s="454"/>
      <c r="N92" s="454"/>
      <c r="O92" s="454"/>
      <c r="P92" s="454"/>
      <c r="Q92" s="454"/>
      <c r="R92" s="455"/>
      <c r="S92" s="101"/>
      <c r="T92" s="210" t="s">
        <v>259</v>
      </c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</row>
    <row r="93" spans="1:34" ht="13.5" customHeight="1">
      <c r="A93" s="205">
        <f>SUM(A85:A92)</f>
        <v>5472</v>
      </c>
      <c r="B93" s="141" t="s">
        <v>256</v>
      </c>
      <c r="C93" s="9"/>
      <c r="D93" s="9"/>
      <c r="E93" s="9"/>
      <c r="F93" s="172"/>
      <c r="G93" s="24"/>
      <c r="H93" s="173"/>
      <c r="I93" s="100"/>
      <c r="J93" s="100"/>
      <c r="K93" s="100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</row>
    <row r="94" spans="1:34" ht="14.25" customHeight="1">
      <c r="A94" s="210"/>
      <c r="B94" s="175"/>
      <c r="C94" s="9"/>
      <c r="D94" s="441"/>
      <c r="E94" s="442"/>
      <c r="F94" s="174"/>
      <c r="G94" s="24"/>
      <c r="H94" s="100"/>
      <c r="I94" s="101"/>
      <c r="J94" s="26"/>
      <c r="K94" s="101"/>
      <c r="L94" s="101"/>
      <c r="M94" s="101"/>
      <c r="N94" s="441"/>
      <c r="O94" s="441"/>
      <c r="P94" s="101"/>
      <c r="Q94" s="26"/>
      <c r="R94" s="100"/>
      <c r="S94" s="26"/>
      <c r="T94" s="100"/>
      <c r="U94" s="26"/>
      <c r="V94" s="100"/>
      <c r="W94" s="26"/>
      <c r="X94" s="100"/>
      <c r="Y94" s="26"/>
      <c r="Z94" s="100"/>
      <c r="AA94" s="26"/>
      <c r="AB94" s="100"/>
      <c r="AC94" s="26"/>
      <c r="AD94" s="100"/>
      <c r="AE94" s="26"/>
      <c r="AF94" s="100"/>
      <c r="AG94" s="26"/>
    </row>
    <row r="95" spans="1:34" ht="17.25" customHeight="1">
      <c r="A95" s="210"/>
      <c r="B95" s="175"/>
      <c r="C95" s="9"/>
      <c r="D95" s="441"/>
      <c r="E95" s="442"/>
      <c r="F95" s="174"/>
      <c r="G95" s="24"/>
      <c r="H95" s="100"/>
      <c r="I95" s="101"/>
      <c r="J95" s="26"/>
      <c r="K95" s="101"/>
      <c r="L95" s="101"/>
      <c r="M95" s="101"/>
      <c r="N95" s="441"/>
      <c r="O95" s="441"/>
      <c r="P95" s="101"/>
      <c r="Q95" s="26"/>
      <c r="R95" s="101"/>
      <c r="S95" s="26"/>
      <c r="T95" s="101"/>
      <c r="U95" s="26"/>
      <c r="V95" s="101"/>
      <c r="W95" s="26"/>
      <c r="X95" s="101"/>
      <c r="Y95" s="26"/>
      <c r="Z95" s="101"/>
      <c r="AA95" s="26"/>
      <c r="AB95" s="101"/>
      <c r="AC95" s="26"/>
      <c r="AD95" s="101"/>
      <c r="AE95" s="26"/>
      <c r="AF95" s="101"/>
      <c r="AG95" s="26"/>
    </row>
    <row r="96" spans="1:34" ht="50.25" customHeight="1">
      <c r="A96" s="483"/>
      <c r="B96" s="484"/>
      <c r="C96" s="484"/>
      <c r="D96" s="484"/>
      <c r="E96" s="484"/>
      <c r="F96" s="484"/>
      <c r="G96" s="484"/>
      <c r="H96" s="484"/>
      <c r="I96" s="484"/>
      <c r="J96" s="484"/>
      <c r="K96" s="484"/>
      <c r="L96" s="484"/>
      <c r="M96" s="484"/>
      <c r="N96" s="484"/>
      <c r="O96" s="484"/>
      <c r="P96" s="484"/>
      <c r="Q96" s="484"/>
      <c r="R96" s="484"/>
      <c r="S96" s="484"/>
      <c r="T96" s="484"/>
      <c r="U96" s="484"/>
      <c r="V96" s="484"/>
      <c r="W96" s="484"/>
      <c r="X96" s="484"/>
      <c r="Y96" s="484"/>
      <c r="Z96" s="484"/>
      <c r="AA96" s="484"/>
      <c r="AB96" s="484"/>
      <c r="AC96" s="484"/>
      <c r="AD96" s="484"/>
      <c r="AE96" s="484"/>
      <c r="AF96" s="484"/>
    </row>
    <row r="97" spans="2:22" ht="13.5" customHeight="1">
      <c r="B97" s="106"/>
    </row>
    <row r="99" spans="2:22" ht="13.5" customHeight="1">
      <c r="B99" s="164"/>
    </row>
    <row r="102" spans="2:22" ht="13.5" customHeight="1">
      <c r="V102" s="106"/>
    </row>
  </sheetData>
  <mergeCells count="82">
    <mergeCell ref="AG5:AG6"/>
    <mergeCell ref="A96:AF96"/>
    <mergeCell ref="L84:L87"/>
    <mergeCell ref="AA3:AB3"/>
    <mergeCell ref="W5:W6"/>
    <mergeCell ref="Q3:R3"/>
    <mergeCell ref="S3:T3"/>
    <mergeCell ref="U3:V3"/>
    <mergeCell ref="W3:X3"/>
    <mergeCell ref="Y3:Z3"/>
    <mergeCell ref="Y5:Y6"/>
    <mergeCell ref="Z5:Z6"/>
    <mergeCell ref="AA5:AA6"/>
    <mergeCell ref="AB5:AB6"/>
    <mergeCell ref="X5:X6"/>
    <mergeCell ref="Q5:Q6"/>
    <mergeCell ref="Q1:AG1"/>
    <mergeCell ref="Q2:T2"/>
    <mergeCell ref="U2:X2"/>
    <mergeCell ref="Y2:AB2"/>
    <mergeCell ref="AC2:AF2"/>
    <mergeCell ref="C3:C6"/>
    <mergeCell ref="A1:A6"/>
    <mergeCell ref="B1:B6"/>
    <mergeCell ref="C1:F2"/>
    <mergeCell ref="G1:P2"/>
    <mergeCell ref="D3:D6"/>
    <mergeCell ref="E3:E6"/>
    <mergeCell ref="F3:F6"/>
    <mergeCell ref="H3:H6"/>
    <mergeCell ref="J3:J6"/>
    <mergeCell ref="L3:P3"/>
    <mergeCell ref="M5:M6"/>
    <mergeCell ref="AE3:AF3"/>
    <mergeCell ref="T5:T6"/>
    <mergeCell ref="U5:U6"/>
    <mergeCell ref="V5:V6"/>
    <mergeCell ref="AC5:AC6"/>
    <mergeCell ref="AD5:AD6"/>
    <mergeCell ref="AE5:AE6"/>
    <mergeCell ref="AE4:AF4"/>
    <mergeCell ref="Y4:Z4"/>
    <mergeCell ref="AA4:AB4"/>
    <mergeCell ref="AC4:AD4"/>
    <mergeCell ref="S4:T4"/>
    <mergeCell ref="U4:V4"/>
    <mergeCell ref="W4:X4"/>
    <mergeCell ref="AF5:AF6"/>
    <mergeCell ref="D60:E60"/>
    <mergeCell ref="N60:O60"/>
    <mergeCell ref="D59:E59"/>
    <mergeCell ref="N59:O59"/>
    <mergeCell ref="AC3:AD3"/>
    <mergeCell ref="S5:S6"/>
    <mergeCell ref="Q4:R4"/>
    <mergeCell ref="R5:R6"/>
    <mergeCell ref="N5:N6"/>
    <mergeCell ref="O5:O6"/>
    <mergeCell ref="L4:L6"/>
    <mergeCell ref="M4:P4"/>
    <mergeCell ref="P5:P6"/>
    <mergeCell ref="D65:E65"/>
    <mergeCell ref="N65:O65"/>
    <mergeCell ref="D64:E64"/>
    <mergeCell ref="N64:O64"/>
    <mergeCell ref="D69:E69"/>
    <mergeCell ref="N69:O69"/>
    <mergeCell ref="D68:E68"/>
    <mergeCell ref="N68:O68"/>
    <mergeCell ref="D95:E95"/>
    <mergeCell ref="N95:O95"/>
    <mergeCell ref="D94:E94"/>
    <mergeCell ref="N94:O94"/>
    <mergeCell ref="D76:E76"/>
    <mergeCell ref="N76:O76"/>
    <mergeCell ref="M84:Q84"/>
    <mergeCell ref="M85:Q85"/>
    <mergeCell ref="M86:Q86"/>
    <mergeCell ref="M87:Q87"/>
    <mergeCell ref="H91:R91"/>
    <mergeCell ref="H92:R92"/>
    <mergeCell ref="L88:R88"/>
  </mergeCells>
  <pageMargins left="0" right="0" top="0" bottom="0" header="0" footer="0"/>
  <pageSetup paperSize="9" scale="80" orientation="landscape" r:id="rId1"/>
  <headerFooter alignWithMargins="0"/>
  <ignoredErrors>
    <ignoredError sqref="A7:E7 G7 I7 K7 O7 Q7 S7 U7 W7 Y7 AA7 AC7 AE7 AG7 AG39 K36:K38 K31:K32 AG31:AG32 O36:U36 K30 AC29:AG30 O38:U38 O37:U37 AA37:AG37 Q35 W37 Q28 O31:Q32 O29:U30 AG28 AG35 Y37 W36 Y36:AG36 Y38:AG38 W38 K29" numberStoredAsText="1"/>
    <ignoredError sqref="T8:W8 L28 L35 Y8 AA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K43" sqref="K43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2019-07-17T06:40:38Z</cp:lastPrinted>
  <dcterms:created xsi:type="dcterms:W3CDTF">2011-05-05T04:03:53Z</dcterms:created>
  <dcterms:modified xsi:type="dcterms:W3CDTF">2019-09-19T06:16:51Z</dcterms:modified>
</cp:coreProperties>
</file>