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17" r:id="rId1"/>
    <sheet name="График" sheetId="16" r:id="rId2"/>
    <sheet name="План" sheetId="15" r:id="rId3"/>
    <sheet name="Start" sheetId="9" state="hidden" r:id="rId4"/>
  </sheets>
  <calcPr calcId="124519"/>
</workbook>
</file>

<file path=xl/calcChain.xml><?xml version="1.0" encoding="utf-8"?>
<calcChain xmlns="http://schemas.openxmlformats.org/spreadsheetml/2006/main">
  <c r="H73" i="15"/>
  <c r="L8"/>
  <c r="X73"/>
  <c r="L76"/>
  <c r="I8"/>
  <c r="K8"/>
  <c r="O8"/>
  <c r="P8"/>
  <c r="L63"/>
  <c r="L58"/>
  <c r="L67"/>
  <c r="A91"/>
  <c r="A88"/>
  <c r="L75"/>
  <c r="AF63"/>
  <c r="L77"/>
  <c r="J39"/>
  <c r="H39"/>
  <c r="I26" l="1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H26"/>
  <c r="I20"/>
  <c r="I10" s="1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H20"/>
  <c r="I11"/>
  <c r="J11"/>
  <c r="K11"/>
  <c r="M11"/>
  <c r="M10" s="1"/>
  <c r="N11"/>
  <c r="O11"/>
  <c r="P11"/>
  <c r="Q11"/>
  <c r="Q10" s="1"/>
  <c r="R11"/>
  <c r="S11"/>
  <c r="T11"/>
  <c r="U11"/>
  <c r="U10" s="1"/>
  <c r="V11"/>
  <c r="W11"/>
  <c r="X11"/>
  <c r="Y11"/>
  <c r="Y10" s="1"/>
  <c r="Z11"/>
  <c r="AA11"/>
  <c r="AB11"/>
  <c r="AC11"/>
  <c r="AC10" s="1"/>
  <c r="AD11"/>
  <c r="AE11"/>
  <c r="AF11"/>
  <c r="H11"/>
  <c r="H10" s="1"/>
  <c r="L13"/>
  <c r="L12"/>
  <c r="AF10" l="1"/>
  <c r="AB10"/>
  <c r="X10"/>
  <c r="P10"/>
  <c r="T10"/>
  <c r="AD10"/>
  <c r="V10"/>
  <c r="N10"/>
  <c r="L11"/>
  <c r="L10" s="1"/>
  <c r="AE10"/>
  <c r="AA10"/>
  <c r="W10"/>
  <c r="S10"/>
  <c r="O10"/>
  <c r="J10"/>
  <c r="Z10"/>
  <c r="R10"/>
  <c r="K10"/>
  <c r="H63"/>
  <c r="I63"/>
  <c r="J63"/>
  <c r="K63"/>
  <c r="I39"/>
  <c r="M63" l="1"/>
  <c r="N63"/>
  <c r="O63"/>
  <c r="P63"/>
  <c r="M39"/>
  <c r="M8" s="1"/>
  <c r="N39"/>
  <c r="N8" s="1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M58" l="1"/>
  <c r="N58"/>
  <c r="O58"/>
  <c r="P58"/>
  <c r="J58"/>
  <c r="I73" l="1"/>
  <c r="J73"/>
  <c r="N73"/>
  <c r="O73"/>
  <c r="P73"/>
  <c r="M73"/>
  <c r="H67"/>
  <c r="I67"/>
  <c r="J67"/>
  <c r="K67"/>
  <c r="M67"/>
  <c r="N67"/>
  <c r="O67"/>
  <c r="P67"/>
  <c r="K39"/>
  <c r="S67" l="1"/>
  <c r="T67"/>
  <c r="U67"/>
  <c r="V67"/>
  <c r="W67"/>
  <c r="X67"/>
  <c r="Y67"/>
  <c r="Z67"/>
  <c r="AA67"/>
  <c r="AB67"/>
  <c r="AC67"/>
  <c r="AD67"/>
  <c r="AE67"/>
  <c r="AF67"/>
  <c r="R67"/>
  <c r="L65"/>
  <c r="L66"/>
  <c r="L60"/>
  <c r="L61"/>
  <c r="L62"/>
  <c r="L59"/>
  <c r="L52" l="1"/>
  <c r="L49"/>
  <c r="L46"/>
  <c r="L44"/>
  <c r="L74"/>
  <c r="L73" s="1"/>
  <c r="L72"/>
  <c r="L71"/>
  <c r="L70"/>
  <c r="L69"/>
  <c r="L64"/>
  <c r="L54" l="1"/>
  <c r="L53"/>
  <c r="L51"/>
  <c r="L50"/>
  <c r="L48"/>
  <c r="L47"/>
  <c r="L45"/>
  <c r="L43"/>
  <c r="L42"/>
  <c r="L40"/>
  <c r="L37"/>
  <c r="L36"/>
  <c r="L34"/>
  <c r="L33"/>
  <c r="L32"/>
  <c r="L31"/>
  <c r="L30"/>
  <c r="L29"/>
  <c r="S73"/>
  <c r="T73"/>
  <c r="U73"/>
  <c r="V73"/>
  <c r="W73"/>
  <c r="Y73"/>
  <c r="Z73"/>
  <c r="AA73"/>
  <c r="AB73"/>
  <c r="AC73"/>
  <c r="AD73"/>
  <c r="AE73"/>
  <c r="AF73"/>
  <c r="R73"/>
  <c r="S63"/>
  <c r="T63"/>
  <c r="U63"/>
  <c r="V63"/>
  <c r="W63"/>
  <c r="X63"/>
  <c r="Y63"/>
  <c r="Z63"/>
  <c r="AA63"/>
  <c r="AB63"/>
  <c r="AC63"/>
  <c r="AD63"/>
  <c r="AE63"/>
  <c r="R63"/>
  <c r="S58"/>
  <c r="T58"/>
  <c r="U58"/>
  <c r="V58"/>
  <c r="W58"/>
  <c r="X58"/>
  <c r="Y58"/>
  <c r="Z58"/>
  <c r="AA58"/>
  <c r="AB58"/>
  <c r="AC58"/>
  <c r="AD58"/>
  <c r="AE58"/>
  <c r="AF58"/>
  <c r="R58"/>
  <c r="S35"/>
  <c r="T35"/>
  <c r="U35"/>
  <c r="V35"/>
  <c r="W35"/>
  <c r="X35"/>
  <c r="Y35"/>
  <c r="Z35"/>
  <c r="AA35"/>
  <c r="AB35"/>
  <c r="AC35"/>
  <c r="AD35"/>
  <c r="AE35"/>
  <c r="AF35"/>
  <c r="R35"/>
  <c r="L39" l="1"/>
  <c r="AE57"/>
  <c r="AE38" s="1"/>
  <c r="AA57"/>
  <c r="AA38" s="1"/>
  <c r="W57"/>
  <c r="W38" s="1"/>
  <c r="S57"/>
  <c r="S38" s="1"/>
  <c r="X57"/>
  <c r="X38" s="1"/>
  <c r="AF57"/>
  <c r="AF38" s="1"/>
  <c r="T57"/>
  <c r="T38" s="1"/>
  <c r="R57"/>
  <c r="R38" s="1"/>
  <c r="AC57"/>
  <c r="AC38" s="1"/>
  <c r="U57"/>
  <c r="U38" s="1"/>
  <c r="Z57"/>
  <c r="Z38" s="1"/>
  <c r="AB57"/>
  <c r="AB38" s="1"/>
  <c r="Y57"/>
  <c r="Y38" s="1"/>
  <c r="V57"/>
  <c r="V38" s="1"/>
  <c r="AD57"/>
  <c r="AD38" s="1"/>
  <c r="L35"/>
  <c r="L57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H28"/>
  <c r="L38" l="1"/>
  <c r="AA9"/>
  <c r="AA8" s="1"/>
  <c r="M57"/>
  <c r="N57"/>
  <c r="O57"/>
  <c r="P57"/>
  <c r="Q63"/>
  <c r="Q57" s="1"/>
  <c r="R9"/>
  <c r="S9"/>
  <c r="S8" s="1"/>
  <c r="T9"/>
  <c r="T8" s="1"/>
  <c r="U9"/>
  <c r="U8" s="1"/>
  <c r="V9"/>
  <c r="V8" s="1"/>
  <c r="W9"/>
  <c r="W8" s="1"/>
  <c r="X9"/>
  <c r="X8" s="1"/>
  <c r="Y9"/>
  <c r="Y8" s="1"/>
  <c r="Z9"/>
  <c r="Z8" s="1"/>
  <c r="AB9"/>
  <c r="AB8" s="1"/>
  <c r="AC9"/>
  <c r="AC8" s="1"/>
  <c r="AD9"/>
  <c r="AD8" s="1"/>
  <c r="AE9"/>
  <c r="AE8" s="1"/>
  <c r="AF9"/>
  <c r="AF8" s="1"/>
  <c r="I57"/>
  <c r="I38" s="1"/>
  <c r="J57"/>
  <c r="J8" s="1"/>
  <c r="K57"/>
  <c r="K38" s="1"/>
  <c r="H58"/>
  <c r="AG39"/>
  <c r="Q38" l="1"/>
  <c r="J38"/>
  <c r="O38"/>
  <c r="M38"/>
  <c r="P38"/>
  <c r="N38"/>
  <c r="R8"/>
  <c r="L9"/>
  <c r="H57"/>
  <c r="H8" s="1"/>
  <c r="H38" l="1"/>
</calcChain>
</file>

<file path=xl/sharedStrings.xml><?xml version="1.0" encoding="utf-8"?>
<sst xmlns="http://schemas.openxmlformats.org/spreadsheetml/2006/main" count="723" uniqueCount="387">
  <si>
    <t>1</t>
  </si>
  <si>
    <t>2</t>
  </si>
  <si>
    <t>3</t>
  </si>
  <si>
    <t>4</t>
  </si>
  <si>
    <t>5</t>
  </si>
  <si>
    <t>6</t>
  </si>
  <si>
    <t>7</t>
  </si>
  <si>
    <t>8</t>
  </si>
  <si>
    <t>Математический и общий естественнонаучный цикл</t>
  </si>
  <si>
    <t>0</t>
  </si>
  <si>
    <t>ЕН.01</t>
  </si>
  <si>
    <t>Математика</t>
  </si>
  <si>
    <t>ЕН.02</t>
  </si>
  <si>
    <t>Информатика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</si>
  <si>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</si>
  <si>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</si>
  <si>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</si>
  <si>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</si>
  <si>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</si>
  <si>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</si>
  <si>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</si>
  <si>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</si>
  <si>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</si>
  <si>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Общепрофессиональные дисциплины</t>
  </si>
  <si>
    <t>ОП.14</t>
  </si>
  <si>
    <t>9</t>
  </si>
  <si>
    <t>Безопасность жизнедеятельности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</si>
  <si>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</si>
  <si>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</si>
  <si>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</si>
  <si>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</si>
  <si>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</si>
  <si>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</si>
  <si>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10</t>
  </si>
  <si>
    <t>ОП.04</t>
  </si>
  <si>
    <t>Материаловедение</t>
  </si>
  <si>
    <t>11</t>
  </si>
  <si>
    <t>ОП.05</t>
  </si>
  <si>
    <t>Метрология, стандартизация и сертификация</t>
  </si>
  <si>
    <t>12</t>
  </si>
  <si>
    <t>ОП.06</t>
  </si>
  <si>
    <t>Процессы формообразования и инструменты</t>
  </si>
  <si>
    <t>13</t>
  </si>
  <si>
    <t>ОП.07</t>
  </si>
  <si>
    <t>Технологическое оборудование</t>
  </si>
  <si>
    <t>14</t>
  </si>
  <si>
    <t>ОП.08</t>
  </si>
  <si>
    <t>Технология машиностроения</t>
  </si>
  <si>
    <t>15</t>
  </si>
  <si>
    <t>ОП.09</t>
  </si>
  <si>
    <t>Технологическая оснастка</t>
  </si>
  <si>
    <t>16</t>
  </si>
  <si>
    <t>ОП.10</t>
  </si>
  <si>
    <t>Программирование для автоматизированного оборудования</t>
  </si>
  <si>
    <t>17</t>
  </si>
  <si>
    <t>ОП.11</t>
  </si>
  <si>
    <t>Информационные технологии в профессиональной деятельности</t>
  </si>
  <si>
    <t>18</t>
  </si>
  <si>
    <t>ОП.12</t>
  </si>
  <si>
    <t>Основы экономики и организации правового обеспечения профессиональной деятельности</t>
  </si>
  <si>
    <t>19</t>
  </si>
  <si>
    <t>ОП.13</t>
  </si>
  <si>
    <t>Охрана труда</t>
  </si>
  <si>
    <t>ПМ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</si>
  <si>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</si>
  <si>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</si>
  <si>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</si>
  <si>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20</t>
  </si>
  <si>
    <t>МДК.01.01</t>
  </si>
  <si>
    <t>Технологические процессы изготовления деталей машин</t>
  </si>
  <si>
    <t>21</t>
  </si>
  <si>
    <t>МДК.01.02</t>
  </si>
  <si>
    <t>Системы автоматизированного проектирования и программирования в машиностроении</t>
  </si>
  <si>
    <t>22</t>
  </si>
  <si>
    <t>Учебная практика</t>
  </si>
  <si>
    <t>23</t>
  </si>
  <si>
    <t>ПМ.02</t>
  </si>
  <si>
    <t>Участие в организации производственной деятельности структурного подразделения</t>
  </si>
  <si>
    <t>24</t>
  </si>
  <si>
    <t>МДК.02.01</t>
  </si>
  <si>
    <t>Планирование и организация работы структурного подразделения</t>
  </si>
  <si>
    <t>25</t>
  </si>
  <si>
    <t>Реализация технологических процессов изготовления деталей</t>
  </si>
  <si>
    <t>26</t>
  </si>
  <si>
    <t>Контроль соответствия качества деталей требованиям технической документации</t>
  </si>
  <si>
    <t>27</t>
  </si>
  <si>
    <t>28</t>
  </si>
  <si>
    <t>29</t>
  </si>
  <si>
    <t>ПМ.03</t>
  </si>
  <si>
    <t>30</t>
  </si>
  <si>
    <t>МДК.03.01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</si>
  <si>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</si>
  <si>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</si>
  <si>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</si>
  <si>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</si>
  <si>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</si>
  <si>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</si>
  <si>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</si>
  <si>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</si>
  <si>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</si>
  <si>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</si>
  <si>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</si>
  <si>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</si>
  <si>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</si>
  <si>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</si>
  <si>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</si>
  <si>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</si>
  <si>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</si>
  <si>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</si>
  <si>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</si>
  <si>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</si>
  <si>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</si>
  <si>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</si>
  <si>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</si>
  <si>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</si>
  <si>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</si>
  <si>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</si>
  <si>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</si>
  <si>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</si>
  <si>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</si>
  <si>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</si>
  <si>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</si>
  <si>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</si>
  <si>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</si>
  <si>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</si>
  <si>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</si>
  <si>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</si>
  <si>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</si>
  <si>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</si>
  <si>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</si>
  <si>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</si>
  <si>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</si>
  <si>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</si>
  <si>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</si>
  <si>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</si>
  <si>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</si>
  <si>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</si>
  <si>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>22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</si>
  <si>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</si>
  <si>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</si>
  <si>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</si>
  <si>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</si>
  <si>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</si>
  <si>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48</t>
  </si>
  <si>
    <t>49</t>
  </si>
  <si>
    <t>50</t>
  </si>
  <si>
    <t>51</t>
  </si>
  <si>
    <t>52</t>
  </si>
  <si>
    <t>55</t>
  </si>
  <si>
    <t>57</t>
  </si>
  <si>
    <t>58</t>
  </si>
  <si>
    <t>60</t>
  </si>
  <si>
    <t>62</t>
  </si>
  <si>
    <t>63</t>
  </si>
  <si>
    <t>66</t>
  </si>
  <si>
    <t>68</t>
  </si>
  <si>
    <t>69</t>
  </si>
  <si>
    <t>70</t>
  </si>
  <si>
    <t>75</t>
  </si>
  <si>
    <t>76</t>
  </si>
  <si>
    <t>78</t>
  </si>
  <si>
    <t>84</t>
  </si>
  <si>
    <t>108</t>
  </si>
  <si>
    <t>114</t>
  </si>
  <si>
    <t>124</t>
  </si>
  <si>
    <t>ОБЩЕОБРАЗОВАТЕЛЬНЫЙ ЦИКЛ</t>
  </si>
  <si>
    <t>Русский язык</t>
  </si>
  <si>
    <t>Литература</t>
  </si>
  <si>
    <t>Основы безопасности жизнедеятельности</t>
  </si>
  <si>
    <t>Химия</t>
  </si>
  <si>
    <t>Биология</t>
  </si>
  <si>
    <t>200</t>
  </si>
  <si>
    <t>Физика</t>
  </si>
  <si>
    <t>142</t>
  </si>
  <si>
    <t>Профессиональный цикл</t>
  </si>
  <si>
    <t>180</t>
  </si>
  <si>
    <t>час</t>
  </si>
  <si>
    <t>174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</si>
  <si>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</si>
  <si>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</si>
  <si>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</si>
  <si>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</si>
  <si>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</si>
  <si>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</si>
  <si>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</si>
  <si>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</si>
  <si>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</si>
  <si>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</si>
  <si>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</si>
  <si>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</si>
  <si>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</si>
  <si>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</si>
  <si>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</si>
  <si>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</si>
  <si>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</si>
  <si>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</si>
  <si>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</si>
  <si>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</si>
  <si>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</si>
  <si>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</si>
  <si>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</si>
  <si>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</si>
  <si>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</si>
  <si>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</si>
  <si>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</si>
  <si>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</si>
  <si>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</si>
  <si>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</si>
  <si>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</si>
  <si>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</si>
  <si>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</si>
  <si>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</si>
  <si>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</si>
  <si>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</si>
  <si>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</si>
  <si>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</si>
  <si>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</si>
  <si>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</si>
  <si>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</si>
  <si>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</si>
  <si>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</si>
  <si>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</si>
  <si>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</si>
  <si>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</si>
  <si>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</si>
  <si>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</si>
  <si>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</si>
  <si>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</si>
  <si>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</si>
  <si>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</si>
  <si>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</si>
  <si>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</si>
  <si>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</si>
  <si>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</si>
  <si>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</si>
  <si>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</si>
  <si>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</si>
  <si>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</si>
  <si>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</si>
  <si>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</si>
  <si>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</si>
  <si>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</si>
  <si>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</si>
  <si>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</si>
  <si>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</si>
  <si>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</si>
  <si>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</si>
  <si>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Каникулы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</si>
  <si>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</si>
  <si>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</si>
  <si>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</si>
  <si>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</si>
  <si>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</si>
  <si>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</si>
  <si>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</si>
  <si>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</si>
  <si>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</si>
  <si>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</si>
  <si>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</si>
  <si>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</si>
  <si>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</si>
  <si>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</si>
  <si>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</si>
  <si>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</si>
  <si>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</si>
  <si>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</si>
  <si>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</si>
  <si>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Участие во внедрении технологических процессов изготовления деталей машин и осуществление технического контроля</t>
  </si>
  <si>
    <t>МДК.03.02</t>
  </si>
  <si>
    <t>основного  общего образования</t>
  </si>
  <si>
    <t>очная</t>
  </si>
  <si>
    <t xml:space="preserve">1 График учебного процесса </t>
  </si>
  <si>
    <t>1-7</t>
  </si>
  <si>
    <t>8-14</t>
  </si>
  <si>
    <t>З,ДЗ,Э,ЭК</t>
  </si>
  <si>
    <t>О.00</t>
  </si>
  <si>
    <t>ОГСЭ.00</t>
  </si>
  <si>
    <t>ОГСЭ.05*</t>
  </si>
  <si>
    <t>Введение в специальность*</t>
  </si>
  <si>
    <t>ДЗ</t>
  </si>
  <si>
    <t>ЕН.00</t>
  </si>
  <si>
    <t>П.00</t>
  </si>
  <si>
    <t>ОП.00</t>
  </si>
  <si>
    <t>ОП.15*</t>
  </si>
  <si>
    <t>ОП.16*</t>
  </si>
  <si>
    <t>ОП.17*</t>
  </si>
  <si>
    <t>Электротехника и электроника*</t>
  </si>
  <si>
    <t>Гидравлические и пневматические системы*</t>
  </si>
  <si>
    <t>ОГСЭ.06*</t>
  </si>
  <si>
    <t>Русский язык и культура речи*</t>
  </si>
  <si>
    <t>УП.01</t>
  </si>
  <si>
    <t>ПП.01</t>
  </si>
  <si>
    <t>Производственная практика</t>
  </si>
  <si>
    <t>УП.02</t>
  </si>
  <si>
    <t>ПП.02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</si>
  <si>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</si>
  <si>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</si>
  <si>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</si>
  <si>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</si>
  <si>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</si>
  <si>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</si>
  <si>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общеобразовательный цикл</t>
  </si>
  <si>
    <t>вариативная часть</t>
  </si>
  <si>
    <t>практика</t>
  </si>
  <si>
    <t>итого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</si>
  <si>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</si>
  <si>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</si>
  <si>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</si>
  <si>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преддипломная практика</t>
  </si>
  <si>
    <t>промежуточная аттестация</t>
  </si>
  <si>
    <t>ПП.04</t>
  </si>
  <si>
    <t>А</t>
  </si>
  <si>
    <t>Х</t>
  </si>
  <si>
    <t>16 нед</t>
  </si>
  <si>
    <t>17 нед</t>
  </si>
  <si>
    <t>Производственая  практика</t>
  </si>
  <si>
    <t>23 нед</t>
  </si>
  <si>
    <t>З,З,З,З,З,ДЗ</t>
  </si>
  <si>
    <t>`-,Э</t>
  </si>
  <si>
    <t>`-,ДЗ</t>
  </si>
  <si>
    <t>`-,-,-,-,-,ДЗ</t>
  </si>
  <si>
    <t>8 недель</t>
  </si>
  <si>
    <t>6 недель</t>
  </si>
  <si>
    <t>`-,-,Э</t>
  </si>
  <si>
    <t>`-,ДЗ,ДЗ</t>
  </si>
  <si>
    <t>ДЗ,ДЗ</t>
  </si>
  <si>
    <t>всего</t>
  </si>
  <si>
    <t>экзаиенов</t>
  </si>
  <si>
    <t>диф.зачетов</t>
  </si>
  <si>
    <t>зачетов</t>
  </si>
  <si>
    <t>эк</t>
  </si>
  <si>
    <t>ЭК</t>
  </si>
  <si>
    <t>Курсы</t>
  </si>
  <si>
    <t>1 курс</t>
  </si>
  <si>
    <t>2 курс</t>
  </si>
  <si>
    <t>3 курс</t>
  </si>
  <si>
    <t>4 курс</t>
  </si>
  <si>
    <t>по профилю специальности</t>
  </si>
  <si>
    <t>Государственная (итговая) аттестация</t>
  </si>
  <si>
    <t>Всего по курсам</t>
  </si>
  <si>
    <t>15.02.08</t>
  </si>
  <si>
    <t xml:space="preserve"> Технология машиностроения</t>
  </si>
  <si>
    <t>П</t>
  </si>
  <si>
    <t>Выполнение работ по профессии "Токарь"</t>
  </si>
  <si>
    <t>Кировское областное государственноепрофессиональное  образовательное автономное учреждение  "Вятский электромашиностроительный техникум"</t>
  </si>
  <si>
    <t>государственная итоговая аттестация</t>
  </si>
  <si>
    <t>7 недель</t>
  </si>
  <si>
    <t>государственная итоговая  аттестация</t>
  </si>
  <si>
    <t>Астрономия</t>
  </si>
  <si>
    <t xml:space="preserve">   Обучение по дисциплинам и междисциплинарным курсам, 1 день в неделю учебная практика</t>
  </si>
  <si>
    <t>Основы предпиримательства*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</si>
  <si>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</si>
  <si>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</si>
  <si>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</si>
  <si>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</si>
  <si>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</si>
  <si>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</si>
  <si>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</si>
  <si>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</si>
  <si>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</si>
  <si>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ОУД.08</t>
  </si>
  <si>
    <t>`ДЗ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</si>
  <si>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</si>
  <si>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</si>
  <si>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</si>
  <si>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</si>
  <si>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</si>
  <si>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</si>
  <si>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Обществознание (включая экономику и право)</t>
  </si>
  <si>
    <t>`-,-,ДЗ</t>
  </si>
  <si>
    <t>ОУД.13</t>
  </si>
  <si>
    <t>Дополнительные дисциплины</t>
  </si>
  <si>
    <t>ОУД.14</t>
  </si>
  <si>
    <t>Основы проектной деятельности</t>
  </si>
  <si>
    <t xml:space="preserve"> Преддипломная практика</t>
  </si>
  <si>
    <t>ДПП</t>
  </si>
  <si>
    <t>профессиональные модули</t>
  </si>
  <si>
    <t>2 нед</t>
  </si>
  <si>
    <t>1 нед</t>
  </si>
  <si>
    <r>
      <t xml:space="preserve">Утверждаю                             </t>
    </r>
    <r>
      <rPr>
        <sz val="14"/>
        <color indexed="8"/>
        <rFont val="Times New Roman"/>
        <family val="1"/>
        <charset val="204"/>
      </rPr>
      <t xml:space="preserve">                        </t>
    </r>
  </si>
  <si>
    <t>Директор КОГПОАУ ВЭМТ</t>
  </si>
  <si>
    <t>______________М.Ю.Казакова</t>
  </si>
  <si>
    <t>основной профессиональной образовательной программе среднего профессионального образования</t>
  </si>
  <si>
    <t>"______"_______________2019г</t>
  </si>
  <si>
    <t>Технология машиностроения 2019-2023</t>
  </si>
  <si>
    <t>116.5</t>
  </si>
  <si>
    <t>Учебная практика*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</si>
</sst>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7" formatCode="0.0"/>
  </numFmts>
  <fonts count="3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i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8"/>
      <color rgb="FFFF0000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CCECFF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lightUp">
        <fgColor indexed="20"/>
        <bgColor indexed="9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C0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165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5" borderId="9" applyProtection="0">
      <alignment horizontal="center" vertical="center"/>
    </xf>
  </cellStyleXfs>
  <cellXfs count="636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/>
    </xf>
    <xf numFmtId="0" fontId="5" fillId="3" borderId="9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12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4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 wrapText="1"/>
    </xf>
    <xf numFmtId="0" fontId="5" fillId="4" borderId="1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5" borderId="9" xfId="3" applyNumberFormat="1" applyFont="1" applyFill="1" applyBorder="1" applyAlignment="1">
      <alignment horizontal="center" vertical="center"/>
    </xf>
    <xf numFmtId="0" fontId="5" fillId="5" borderId="10" xfId="3" applyNumberFormat="1" applyFont="1" applyFill="1" applyBorder="1" applyAlignment="1">
      <alignment horizontal="center" vertical="center"/>
    </xf>
    <xf numFmtId="0" fontId="5" fillId="5" borderId="12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Fill="1"/>
    <xf numFmtId="0" fontId="5" fillId="3" borderId="5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 applyProtection="1">
      <alignment horizontal="center" vertical="center"/>
      <protection locked="0"/>
    </xf>
    <xf numFmtId="0" fontId="5" fillId="3" borderId="21" xfId="3" applyNumberFormat="1" applyFont="1" applyFill="1" applyBorder="1" applyAlignment="1">
      <alignment horizontal="center" vertical="center"/>
    </xf>
    <xf numFmtId="0" fontId="5" fillId="3" borderId="9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Font="1" applyFill="1" applyAlignment="1" applyProtection="1">
      <alignment horizontal="center" vertical="center"/>
      <protection locked="0"/>
    </xf>
    <xf numFmtId="0" fontId="7" fillId="4" borderId="18" xfId="3" applyFont="1" applyFill="1" applyBorder="1" applyAlignment="1" applyProtection="1">
      <alignment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 textRotation="90"/>
      <protection locked="0"/>
    </xf>
    <xf numFmtId="0" fontId="5" fillId="4" borderId="1" xfId="3" applyNumberFormat="1" applyFont="1" applyFill="1" applyBorder="1" applyAlignment="1" applyProtection="1">
      <alignment horizontal="left" vertical="center" textRotation="90"/>
      <protection locked="0"/>
    </xf>
    <xf numFmtId="0" fontId="5" fillId="3" borderId="1" xfId="3" applyNumberFormat="1" applyFont="1" applyFill="1" applyBorder="1" applyAlignment="1" applyProtection="1">
      <alignment horizontal="left" vertical="center"/>
      <protection locked="0"/>
    </xf>
    <xf numFmtId="0" fontId="5" fillId="4" borderId="0" xfId="3" applyFont="1" applyFill="1" applyAlignment="1" applyProtection="1">
      <alignment horizontal="left" vertical="center"/>
      <protection locked="0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Font="1" applyFill="1" applyAlignment="1" applyProtection="1">
      <alignment horizontal="left" vertical="top" wrapText="1"/>
      <protection locked="0"/>
    </xf>
    <xf numFmtId="0" fontId="11" fillId="4" borderId="1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5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Fill="1"/>
    <xf numFmtId="0" fontId="5" fillId="3" borderId="13" xfId="3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9" xfId="3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" xfId="3" applyFont="1" applyFill="1" applyBorder="1" applyAlignment="1" applyProtection="1">
      <alignment horizontal="center" vertical="center" textRotation="90" wrapText="1"/>
      <protection locked="0"/>
    </xf>
    <xf numFmtId="16" fontId="5" fillId="4" borderId="1" xfId="3" applyNumberFormat="1" applyFont="1" applyFill="1" applyBorder="1" applyAlignment="1" applyProtection="1">
      <alignment horizontal="center" vertical="center" textRotation="90"/>
      <protection locked="0"/>
    </xf>
    <xf numFmtId="14" fontId="5" fillId="4" borderId="1" xfId="4" applyNumberFormat="1" applyFont="1" applyFill="1" applyBorder="1" applyAlignment="1" applyProtection="1">
      <alignment horizontal="center" vertical="center" textRotation="90"/>
      <protection locked="0"/>
    </xf>
    <xf numFmtId="49" fontId="5" fillId="4" borderId="1" xfId="3" applyNumberFormat="1" applyFont="1" applyFill="1" applyBorder="1" applyAlignment="1" applyProtection="1">
      <alignment horizontal="center" vertical="center" textRotation="90"/>
      <protection locked="0"/>
    </xf>
    <xf numFmtId="49" fontId="5" fillId="0" borderId="0" xfId="0" applyNumberFormat="1" applyFont="1" applyAlignment="1">
      <alignment vertical="center" textRotation="90"/>
    </xf>
    <xf numFmtId="0" fontId="5" fillId="3" borderId="24" xfId="3" applyNumberFormat="1" applyFont="1" applyFill="1" applyBorder="1" applyAlignment="1">
      <alignment horizontal="center" vertical="center"/>
    </xf>
    <xf numFmtId="0" fontId="5" fillId="5" borderId="27" xfId="3" applyNumberFormat="1" applyFont="1" applyFill="1" applyBorder="1" applyAlignment="1">
      <alignment horizontal="center" vertical="center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3" borderId="22" xfId="3" applyNumberFormat="1" applyFont="1" applyFill="1" applyBorder="1" applyAlignment="1">
      <alignment horizontal="center" vertical="center"/>
    </xf>
    <xf numFmtId="0" fontId="5" fillId="5" borderId="24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 wrapText="1"/>
    </xf>
    <xf numFmtId="0" fontId="5" fillId="3" borderId="31" xfId="3" applyNumberFormat="1" applyFont="1" applyFill="1" applyBorder="1" applyAlignment="1">
      <alignment horizontal="center" vertical="center"/>
    </xf>
    <xf numFmtId="0" fontId="5" fillId="3" borderId="25" xfId="3" applyFont="1" applyFill="1" applyBorder="1" applyAlignment="1" applyProtection="1">
      <alignment horizontal="center" vertical="center"/>
      <protection locked="0"/>
    </xf>
    <xf numFmtId="0" fontId="5" fillId="3" borderId="25" xfId="3" applyNumberFormat="1" applyFont="1" applyFill="1" applyBorder="1" applyAlignment="1">
      <alignment horizontal="center" vertical="center"/>
    </xf>
    <xf numFmtId="0" fontId="5" fillId="5" borderId="36" xfId="3" applyNumberFormat="1" applyFont="1" applyFill="1" applyBorder="1" applyAlignment="1">
      <alignment horizontal="center" vertical="center"/>
    </xf>
    <xf numFmtId="0" fontId="5" fillId="5" borderId="37" xfId="3" applyNumberFormat="1" applyFont="1" applyFill="1" applyBorder="1" applyAlignment="1">
      <alignment horizontal="center" vertical="center"/>
    </xf>
    <xf numFmtId="0" fontId="5" fillId="3" borderId="26" xfId="3" applyNumberFormat="1" applyFont="1" applyFill="1" applyBorder="1" applyAlignment="1">
      <alignment horizontal="center" vertical="center"/>
    </xf>
    <xf numFmtId="0" fontId="5" fillId="3" borderId="32" xfId="3" applyNumberFormat="1" applyFont="1" applyFill="1" applyBorder="1" applyAlignment="1">
      <alignment horizontal="center" vertical="center"/>
    </xf>
    <xf numFmtId="0" fontId="5" fillId="3" borderId="29" xfId="3" applyNumberFormat="1" applyFont="1" applyFill="1" applyBorder="1" applyAlignment="1">
      <alignment horizontal="center" vertical="center"/>
    </xf>
    <xf numFmtId="0" fontId="5" fillId="3" borderId="34" xfId="3" applyNumberFormat="1" applyFont="1" applyFill="1" applyBorder="1" applyAlignment="1">
      <alignment horizontal="center" vertical="center"/>
    </xf>
    <xf numFmtId="0" fontId="5" fillId="4" borderId="0" xfId="3" applyFill="1" applyBorder="1"/>
    <xf numFmtId="0" fontId="5" fillId="3" borderId="25" xfId="3" applyNumberFormat="1" applyFont="1" applyFill="1" applyBorder="1" applyAlignment="1" applyProtection="1">
      <alignment horizontal="center" vertical="center"/>
      <protection locked="0"/>
    </xf>
    <xf numFmtId="0" fontId="5" fillId="7" borderId="16" xfId="3" applyFont="1" applyFill="1" applyBorder="1" applyAlignment="1" applyProtection="1">
      <alignment horizontal="center" vertical="center"/>
      <protection locked="0"/>
    </xf>
    <xf numFmtId="0" fontId="5" fillId="7" borderId="33" xfId="3" applyFont="1" applyFill="1" applyBorder="1" applyAlignment="1" applyProtection="1">
      <alignment horizontal="center" vertical="center"/>
      <protection locked="0"/>
    </xf>
    <xf numFmtId="0" fontId="5" fillId="7" borderId="1" xfId="3" applyFont="1" applyFill="1" applyBorder="1" applyAlignment="1" applyProtection="1">
      <alignment horizontal="center" vertical="center"/>
      <protection locked="0"/>
    </xf>
    <xf numFmtId="0" fontId="5" fillId="7" borderId="25" xfId="3" applyFont="1" applyFill="1" applyBorder="1" applyAlignment="1" applyProtection="1">
      <alignment horizontal="center" vertical="center"/>
      <protection locked="0"/>
    </xf>
    <xf numFmtId="0" fontId="5" fillId="7" borderId="10" xfId="3" applyNumberFormat="1" applyFont="1" applyFill="1" applyBorder="1" applyAlignment="1">
      <alignment horizontal="center" vertical="center"/>
    </xf>
    <xf numFmtId="0" fontId="5" fillId="7" borderId="16" xfId="3" applyNumberFormat="1" applyFont="1" applyFill="1" applyBorder="1" applyAlignment="1">
      <alignment horizontal="center" vertical="center"/>
    </xf>
    <xf numFmtId="0" fontId="5" fillId="7" borderId="13" xfId="3" applyNumberFormat="1" applyFont="1" applyFill="1" applyBorder="1" applyAlignment="1">
      <alignment horizontal="center" vertical="center"/>
    </xf>
    <xf numFmtId="0" fontId="5" fillId="7" borderId="25" xfId="3" applyNumberFormat="1" applyFont="1" applyFill="1" applyBorder="1" applyAlignment="1">
      <alignment horizontal="center" vertical="center"/>
    </xf>
    <xf numFmtId="0" fontId="5" fillId="7" borderId="17" xfId="3" applyNumberFormat="1" applyFont="1" applyFill="1" applyBorder="1" applyAlignment="1">
      <alignment horizontal="center" vertical="center"/>
    </xf>
    <xf numFmtId="0" fontId="5" fillId="7" borderId="1" xfId="3" applyNumberFormat="1" applyFont="1" applyFill="1" applyBorder="1" applyAlignment="1">
      <alignment horizontal="center" vertical="center"/>
    </xf>
    <xf numFmtId="0" fontId="5" fillId="7" borderId="24" xfId="3" applyNumberFormat="1" applyFont="1" applyFill="1" applyBorder="1" applyAlignment="1">
      <alignment horizontal="center" vertical="center"/>
    </xf>
    <xf numFmtId="0" fontId="5" fillId="7" borderId="15" xfId="3" applyNumberFormat="1" applyFont="1" applyFill="1" applyBorder="1" applyAlignment="1">
      <alignment horizontal="center" vertical="center"/>
    </xf>
    <xf numFmtId="0" fontId="5" fillId="7" borderId="17" xfId="3" applyNumberFormat="1" applyFont="1" applyFill="1" applyBorder="1" applyAlignment="1">
      <alignment horizontal="center" vertical="center" wrapText="1"/>
    </xf>
    <xf numFmtId="0" fontId="5" fillId="7" borderId="1" xfId="3" applyNumberFormat="1" applyFont="1" applyFill="1" applyBorder="1" applyAlignment="1" applyProtection="1">
      <alignment horizontal="center" vertical="center"/>
      <protection locked="0"/>
    </xf>
    <xf numFmtId="0" fontId="5" fillId="7" borderId="13" xfId="3" applyNumberFormat="1" applyFont="1" applyFill="1" applyBorder="1" applyAlignment="1">
      <alignment horizontal="center" vertical="center" wrapText="1"/>
    </xf>
    <xf numFmtId="0" fontId="5" fillId="7" borderId="25" xfId="3" applyNumberFormat="1" applyFont="1" applyFill="1" applyBorder="1" applyAlignment="1" applyProtection="1">
      <alignment horizontal="center" vertical="center"/>
      <protection locked="0"/>
    </xf>
    <xf numFmtId="0" fontId="5" fillId="7" borderId="32" xfId="3" applyNumberFormat="1" applyFont="1" applyFill="1" applyBorder="1" applyAlignment="1">
      <alignment horizontal="center" vertical="center"/>
    </xf>
    <xf numFmtId="0" fontId="5" fillId="7" borderId="31" xfId="3" applyNumberFormat="1" applyFont="1" applyFill="1" applyBorder="1" applyAlignment="1">
      <alignment horizontal="center" vertical="center"/>
    </xf>
    <xf numFmtId="0" fontId="5" fillId="7" borderId="5" xfId="3" applyNumberFormat="1" applyFont="1" applyFill="1" applyBorder="1" applyAlignment="1">
      <alignment horizontal="center" vertical="center"/>
    </xf>
    <xf numFmtId="0" fontId="5" fillId="7" borderId="21" xfId="3" applyNumberFormat="1" applyFont="1" applyFill="1" applyBorder="1" applyAlignment="1">
      <alignment horizontal="center" vertical="center"/>
    </xf>
    <xf numFmtId="0" fontId="5" fillId="7" borderId="29" xfId="3" applyNumberFormat="1" applyFont="1" applyFill="1" applyBorder="1" applyAlignment="1">
      <alignment horizontal="center" vertical="center"/>
    </xf>
    <xf numFmtId="0" fontId="5" fillId="7" borderId="17" xfId="3" applyFont="1" applyFill="1" applyBorder="1" applyAlignment="1" applyProtection="1">
      <alignment horizontal="center" vertical="center"/>
      <protection locked="0"/>
    </xf>
    <xf numFmtId="0" fontId="5" fillId="7" borderId="22" xfId="3" applyNumberFormat="1" applyFont="1" applyFill="1" applyBorder="1" applyAlignment="1">
      <alignment horizontal="center" vertical="center"/>
    </xf>
    <xf numFmtId="0" fontId="5" fillId="7" borderId="26" xfId="3" applyNumberFormat="1" applyFont="1" applyFill="1" applyBorder="1" applyAlignment="1">
      <alignment horizontal="center" vertical="center"/>
    </xf>
    <xf numFmtId="0" fontId="5" fillId="7" borderId="15" xfId="3" applyNumberFormat="1" applyFont="1" applyFill="1" applyBorder="1" applyAlignment="1">
      <alignment horizontal="center" vertical="center" wrapText="1"/>
    </xf>
    <xf numFmtId="0" fontId="5" fillId="3" borderId="12" xfId="3" applyNumberFormat="1" applyFont="1" applyFill="1" applyBorder="1" applyAlignment="1" applyProtection="1">
      <alignment horizontal="center" vertical="center"/>
      <protection locked="0"/>
    </xf>
    <xf numFmtId="0" fontId="5" fillId="7" borderId="0" xfId="3" applyNumberFormat="1" applyFont="1" applyFill="1" applyBorder="1" applyAlignment="1">
      <alignment horizontal="center" vertical="center"/>
    </xf>
    <xf numFmtId="0" fontId="5" fillId="7" borderId="41" xfId="3" applyNumberFormat="1" applyFont="1" applyFill="1" applyBorder="1" applyAlignment="1">
      <alignment horizontal="center" vertical="center"/>
    </xf>
    <xf numFmtId="0" fontId="5" fillId="7" borderId="42" xfId="3" applyNumberFormat="1" applyFont="1" applyFill="1" applyBorder="1" applyAlignment="1">
      <alignment horizontal="center" vertical="center"/>
    </xf>
    <xf numFmtId="0" fontId="5" fillId="3" borderId="43" xfId="3" applyNumberFormat="1" applyFont="1" applyFill="1" applyBorder="1" applyAlignment="1">
      <alignment horizontal="center" vertical="center"/>
    </xf>
    <xf numFmtId="0" fontId="5" fillId="3" borderId="41" xfId="3" applyNumberFormat="1" applyFont="1" applyFill="1" applyBorder="1" applyAlignment="1">
      <alignment horizontal="center" vertical="center"/>
    </xf>
    <xf numFmtId="0" fontId="5" fillId="3" borderId="42" xfId="3" applyNumberFormat="1" applyFont="1" applyFill="1" applyBorder="1" applyAlignment="1">
      <alignment horizontal="center" vertical="center"/>
    </xf>
    <xf numFmtId="0" fontId="5" fillId="7" borderId="43" xfId="3" applyNumberFormat="1" applyFont="1" applyFill="1" applyBorder="1" applyAlignment="1">
      <alignment horizontal="center" vertical="center"/>
    </xf>
    <xf numFmtId="0" fontId="5" fillId="7" borderId="12" xfId="3" applyNumberFormat="1" applyFont="1" applyFill="1" applyBorder="1" applyAlignment="1">
      <alignment horizontal="center" vertical="center"/>
    </xf>
    <xf numFmtId="0" fontId="19" fillId="3" borderId="1" xfId="3" applyNumberFormat="1" applyFont="1" applyFill="1" applyBorder="1" applyAlignment="1">
      <alignment horizontal="center" vertical="center"/>
    </xf>
    <xf numFmtId="0" fontId="5" fillId="3" borderId="19" xfId="3" applyNumberFormat="1" applyFont="1" applyFill="1" applyBorder="1" applyAlignment="1">
      <alignment horizontal="center" vertical="center"/>
    </xf>
    <xf numFmtId="0" fontId="5" fillId="3" borderId="19" xfId="3" applyNumberFormat="1" applyFont="1" applyFill="1" applyBorder="1" applyAlignment="1" applyProtection="1">
      <alignment horizontal="center" vertical="center"/>
      <protection locked="0"/>
    </xf>
    <xf numFmtId="0" fontId="5" fillId="7" borderId="44" xfId="3" applyNumberFormat="1" applyFont="1" applyFill="1" applyBorder="1" applyAlignment="1">
      <alignment horizontal="center" vertical="center"/>
    </xf>
    <xf numFmtId="0" fontId="5" fillId="3" borderId="44" xfId="3" applyNumberFormat="1" applyFont="1" applyFill="1" applyBorder="1" applyAlignment="1">
      <alignment horizontal="center" vertical="center"/>
    </xf>
    <xf numFmtId="0" fontId="5" fillId="3" borderId="20" xfId="3" applyNumberFormat="1" applyFont="1" applyFill="1" applyBorder="1" applyAlignment="1">
      <alignment horizontal="center" vertical="center"/>
    </xf>
    <xf numFmtId="0" fontId="5" fillId="3" borderId="45" xfId="3" applyNumberFormat="1" applyFont="1" applyFill="1" applyBorder="1" applyAlignment="1">
      <alignment horizontal="center" vertical="center"/>
    </xf>
    <xf numFmtId="0" fontId="5" fillId="3" borderId="46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5" xfId="3" applyNumberFormat="1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/>
    </xf>
    <xf numFmtId="1" fontId="5" fillId="3" borderId="25" xfId="3" applyNumberFormat="1" applyFont="1" applyFill="1" applyBorder="1" applyAlignment="1">
      <alignment horizontal="center" vertical="center"/>
    </xf>
    <xf numFmtId="1" fontId="5" fillId="7" borderId="16" xfId="3" applyNumberFormat="1" applyFont="1" applyFill="1" applyBorder="1" applyAlignment="1">
      <alignment horizontal="center" vertical="center"/>
    </xf>
    <xf numFmtId="1" fontId="5" fillId="7" borderId="13" xfId="3" applyNumberFormat="1" applyFont="1" applyFill="1" applyBorder="1" applyAlignment="1">
      <alignment horizontal="center" vertical="center"/>
    </xf>
    <xf numFmtId="1" fontId="5" fillId="7" borderId="25" xfId="3" applyNumberFormat="1" applyFont="1" applyFill="1" applyBorder="1" applyAlignment="1">
      <alignment horizontal="center" vertical="center"/>
    </xf>
    <xf numFmtId="1" fontId="5" fillId="7" borderId="17" xfId="3" applyNumberFormat="1" applyFont="1" applyFill="1" applyBorder="1" applyAlignment="1">
      <alignment horizontal="center" vertical="center"/>
    </xf>
    <xf numFmtId="1" fontId="5" fillId="7" borderId="1" xfId="3" applyNumberFormat="1" applyFont="1" applyFill="1" applyBorder="1" applyAlignment="1">
      <alignment horizontal="center" vertical="center"/>
    </xf>
    <xf numFmtId="1" fontId="5" fillId="5" borderId="9" xfId="3" applyNumberFormat="1" applyFont="1" applyFill="1" applyBorder="1" applyAlignment="1">
      <alignment horizontal="center" vertical="center"/>
    </xf>
    <xf numFmtId="1" fontId="5" fillId="3" borderId="24" xfId="3" applyNumberFormat="1" applyFont="1" applyFill="1" applyBorder="1" applyAlignment="1">
      <alignment horizontal="center" vertical="center"/>
    </xf>
    <xf numFmtId="1" fontId="5" fillId="3" borderId="17" xfId="3" applyNumberFormat="1" applyFont="1" applyFill="1" applyBorder="1" applyAlignment="1">
      <alignment horizontal="center" vertical="center"/>
    </xf>
    <xf numFmtId="1" fontId="5" fillId="3" borderId="13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4" borderId="0" xfId="3" applyFill="1"/>
    <xf numFmtId="0" fontId="5" fillId="3" borderId="12" xfId="3" applyFont="1" applyFill="1" applyBorder="1" applyAlignment="1" applyProtection="1">
      <alignment horizontal="center" vertical="center"/>
      <protection locked="0"/>
    </xf>
    <xf numFmtId="0" fontId="5" fillId="3" borderId="6" xfId="3" applyFont="1" applyFill="1" applyBorder="1" applyAlignment="1" applyProtection="1">
      <alignment horizontal="center" vertical="center"/>
      <protection locked="0"/>
    </xf>
    <xf numFmtId="0" fontId="5" fillId="7" borderId="0" xfId="3" applyFont="1" applyFill="1" applyBorder="1" applyAlignment="1" applyProtection="1">
      <alignment horizontal="center" vertical="center"/>
      <protection locked="0"/>
    </xf>
    <xf numFmtId="0" fontId="5" fillId="3" borderId="43" xfId="3" applyFont="1" applyFill="1" applyBorder="1" applyAlignment="1" applyProtection="1">
      <alignment horizontal="center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4" borderId="43" xfId="3" applyNumberFormat="1" applyFont="1" applyFill="1" applyBorder="1" applyAlignment="1">
      <alignment vertical="center"/>
    </xf>
    <xf numFmtId="0" fontId="1" fillId="3" borderId="3" xfId="3" applyNumberFormat="1" applyFont="1" applyFill="1" applyBorder="1" applyAlignment="1">
      <alignment horizontal="left" vertical="center" wrapText="1"/>
    </xf>
    <xf numFmtId="0" fontId="1" fillId="4" borderId="1" xfId="3" applyNumberFormat="1" applyFont="1" applyFill="1" applyBorder="1" applyAlignment="1">
      <alignment horizontal="left" vertical="center" wrapText="1"/>
    </xf>
    <xf numFmtId="0" fontId="22" fillId="4" borderId="2" xfId="3" applyNumberFormat="1" applyFont="1" applyFill="1" applyBorder="1" applyAlignment="1">
      <alignment horizontal="left" vertical="center" wrapText="1"/>
    </xf>
    <xf numFmtId="0" fontId="5" fillId="3" borderId="0" xfId="3" applyNumberFormat="1" applyFont="1" applyFill="1" applyBorder="1" applyAlignment="1">
      <alignment horizontal="center" vertical="center" wrapText="1"/>
    </xf>
    <xf numFmtId="0" fontId="1" fillId="3" borderId="5" xfId="3" applyNumberFormat="1" applyFont="1" applyFill="1" applyBorder="1" applyAlignment="1">
      <alignment horizontal="left" vertical="center" wrapText="1"/>
    </xf>
    <xf numFmtId="0" fontId="5" fillId="3" borderId="5" xfId="3" applyNumberFormat="1" applyFont="1" applyFill="1" applyBorder="1" applyAlignment="1">
      <alignment horizontal="right" vertical="center"/>
    </xf>
    <xf numFmtId="0" fontId="5" fillId="3" borderId="18" xfId="3" applyNumberFormat="1" applyFont="1" applyFill="1" applyBorder="1" applyAlignment="1">
      <alignment horizontal="center" vertical="center" wrapText="1"/>
    </xf>
    <xf numFmtId="0" fontId="5" fillId="4" borderId="18" xfId="3" applyFill="1" applyBorder="1"/>
    <xf numFmtId="0" fontId="23" fillId="0" borderId="0" xfId="0" applyFont="1" applyAlignment="1">
      <alignment wrapText="1"/>
    </xf>
    <xf numFmtId="0" fontId="5" fillId="3" borderId="48" xfId="3" applyNumberFormat="1" applyFont="1" applyFill="1" applyBorder="1" applyAlignment="1">
      <alignment horizontal="center" vertical="center"/>
    </xf>
    <xf numFmtId="0" fontId="5" fillId="3" borderId="49" xfId="3" applyNumberFormat="1" applyFont="1" applyFill="1" applyBorder="1" applyAlignment="1">
      <alignment horizontal="center" vertical="center"/>
    </xf>
    <xf numFmtId="1" fontId="5" fillId="5" borderId="12" xfId="3" applyNumberFormat="1" applyFont="1" applyFill="1" applyBorder="1" applyAlignment="1" applyProtection="1">
      <alignment horizontal="center" vertical="center"/>
      <protection locked="0"/>
    </xf>
    <xf numFmtId="0" fontId="5" fillId="5" borderId="9" xfId="3" applyNumberFormat="1" applyFont="1" applyFill="1" applyBorder="1" applyAlignment="1" applyProtection="1">
      <alignment horizontal="center" vertical="center"/>
      <protection locked="0"/>
    </xf>
    <xf numFmtId="1" fontId="5" fillId="7" borderId="43" xfId="3" applyNumberFormat="1" applyFont="1" applyFill="1" applyBorder="1" applyAlignment="1" applyProtection="1">
      <alignment horizontal="center" vertical="center"/>
      <protection locked="0"/>
    </xf>
    <xf numFmtId="0" fontId="20" fillId="5" borderId="1" xfId="3" applyNumberFormat="1" applyFont="1" applyFill="1" applyBorder="1" applyAlignment="1">
      <alignment horizontal="center" vertical="center"/>
    </xf>
    <xf numFmtId="0" fontId="2" fillId="5" borderId="9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3" borderId="1" xfId="3" applyNumberFormat="1" applyFont="1" applyFill="1" applyBorder="1" applyAlignment="1">
      <alignment horizontal="center" vertical="center"/>
    </xf>
    <xf numFmtId="0" fontId="5" fillId="3" borderId="25" xfId="3" applyNumberFormat="1" applyFont="1" applyFill="1" applyBorder="1" applyAlignment="1">
      <alignment horizontal="center" vertical="center"/>
    </xf>
    <xf numFmtId="1" fontId="5" fillId="5" borderId="1" xfId="3" applyNumberFormat="1" applyFont="1" applyFill="1" applyBorder="1" applyAlignment="1" applyProtection="1">
      <alignment horizontal="center" vertical="center"/>
      <protection locked="0"/>
    </xf>
    <xf numFmtId="0" fontId="5" fillId="9" borderId="1" xfId="3" applyNumberFormat="1" applyFont="1" applyFill="1" applyBorder="1" applyAlignment="1">
      <alignment horizontal="center" vertical="center"/>
    </xf>
    <xf numFmtId="0" fontId="5" fillId="9" borderId="13" xfId="3" applyNumberFormat="1" applyFont="1" applyFill="1" applyBorder="1" applyAlignment="1">
      <alignment horizontal="center" vertical="center"/>
    </xf>
    <xf numFmtId="0" fontId="5" fillId="9" borderId="25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56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right" vertical="center"/>
    </xf>
    <xf numFmtId="0" fontId="5" fillId="3" borderId="25" xfId="3" applyNumberFormat="1" applyFont="1" applyFill="1" applyBorder="1" applyAlignment="1">
      <alignment horizontal="center" vertical="center"/>
    </xf>
    <xf numFmtId="0" fontId="5" fillId="7" borderId="17" xfId="3" applyNumberFormat="1" applyFont="1" applyFill="1" applyBorder="1" applyAlignment="1">
      <alignment horizontal="center" vertical="center" wrapText="1"/>
    </xf>
    <xf numFmtId="0" fontId="5" fillId="3" borderId="17" xfId="3" applyNumberFormat="1" applyFont="1" applyFill="1" applyBorder="1" applyAlignment="1">
      <alignment horizontal="center" vertical="center" wrapText="1"/>
    </xf>
    <xf numFmtId="0" fontId="5" fillId="3" borderId="30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3" applyNumberFormat="1" applyFont="1" applyFill="1" applyBorder="1" applyAlignment="1">
      <alignment vertical="center"/>
    </xf>
    <xf numFmtId="0" fontId="5" fillId="3" borderId="52" xfId="3" applyFont="1" applyFill="1" applyBorder="1" applyAlignment="1" applyProtection="1">
      <alignment horizontal="center" vertical="center"/>
      <protection locked="0"/>
    </xf>
    <xf numFmtId="1" fontId="5" fillId="7" borderId="59" xfId="3" applyNumberFormat="1" applyFont="1" applyFill="1" applyBorder="1" applyAlignment="1" applyProtection="1">
      <alignment horizontal="center" vertical="center"/>
      <protection locked="0"/>
    </xf>
    <xf numFmtId="1" fontId="5" fillId="5" borderId="60" xfId="3" applyNumberFormat="1" applyFont="1" applyFill="1" applyBorder="1" applyAlignment="1">
      <alignment horizontal="center" vertical="center"/>
    </xf>
    <xf numFmtId="1" fontId="5" fillId="3" borderId="52" xfId="3" applyNumberFormat="1" applyFont="1" applyFill="1" applyBorder="1" applyAlignment="1">
      <alignment horizontal="center" vertical="center"/>
    </xf>
    <xf numFmtId="0" fontId="5" fillId="5" borderId="60" xfId="3" applyNumberFormat="1" applyFont="1" applyFill="1" applyBorder="1" applyAlignment="1">
      <alignment horizontal="center" vertical="center"/>
    </xf>
    <xf numFmtId="0" fontId="5" fillId="3" borderId="52" xfId="3" applyNumberFormat="1" applyFont="1" applyFill="1" applyBorder="1" applyAlignment="1">
      <alignment horizontal="center" vertical="center"/>
    </xf>
    <xf numFmtId="0" fontId="5" fillId="3" borderId="62" xfId="3" applyNumberFormat="1" applyFont="1" applyFill="1" applyBorder="1" applyAlignment="1">
      <alignment horizontal="center" vertical="center"/>
    </xf>
    <xf numFmtId="0" fontId="5" fillId="3" borderId="52" xfId="3" applyNumberFormat="1" applyFont="1" applyFill="1" applyBorder="1" applyAlignment="1" applyProtection="1">
      <alignment horizontal="center" vertical="center"/>
      <protection locked="0"/>
    </xf>
    <xf numFmtId="0" fontId="5" fillId="3" borderId="58" xfId="3" applyNumberFormat="1" applyFont="1" applyFill="1" applyBorder="1" applyAlignment="1">
      <alignment horizontal="center" vertical="center"/>
    </xf>
    <xf numFmtId="0" fontId="5" fillId="3" borderId="64" xfId="3" applyNumberFormat="1" applyFont="1" applyFill="1" applyBorder="1" applyAlignment="1">
      <alignment horizontal="center" vertical="center"/>
    </xf>
    <xf numFmtId="1" fontId="5" fillId="3" borderId="16" xfId="3" applyNumberFormat="1" applyFont="1" applyFill="1" applyBorder="1" applyAlignment="1">
      <alignment horizontal="center" vertical="center"/>
    </xf>
    <xf numFmtId="0" fontId="5" fillId="5" borderId="66" xfId="3" applyNumberFormat="1" applyFont="1" applyFill="1" applyBorder="1" applyAlignment="1">
      <alignment horizontal="center" vertical="center"/>
    </xf>
    <xf numFmtId="1" fontId="5" fillId="3" borderId="67" xfId="3" applyNumberFormat="1" applyFont="1" applyFill="1" applyBorder="1" applyAlignment="1">
      <alignment horizontal="center" vertical="center"/>
    </xf>
    <xf numFmtId="0" fontId="5" fillId="5" borderId="68" xfId="3" applyNumberFormat="1" applyFont="1" applyFill="1" applyBorder="1" applyAlignment="1">
      <alignment horizontal="center" vertical="center"/>
    </xf>
    <xf numFmtId="1" fontId="5" fillId="7" borderId="67" xfId="3" applyNumberFormat="1" applyFont="1" applyFill="1" applyBorder="1" applyAlignment="1">
      <alignment horizontal="center" vertical="center"/>
    </xf>
    <xf numFmtId="0" fontId="5" fillId="7" borderId="67" xfId="3" applyNumberFormat="1" applyFont="1" applyFill="1" applyBorder="1" applyAlignment="1">
      <alignment horizontal="center" vertical="center"/>
    </xf>
    <xf numFmtId="0" fontId="5" fillId="3" borderId="67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 applyProtection="1">
      <alignment horizontal="center" vertical="center"/>
      <protection locked="0"/>
    </xf>
    <xf numFmtId="0" fontId="5" fillId="3" borderId="62" xfId="3" applyFont="1" applyFill="1" applyBorder="1" applyAlignment="1" applyProtection="1">
      <alignment horizontal="center" vertical="center"/>
      <protection locked="0"/>
    </xf>
    <xf numFmtId="0" fontId="5" fillId="3" borderId="58" xfId="3" applyFont="1" applyFill="1" applyBorder="1" applyAlignment="1" applyProtection="1">
      <alignment horizontal="center" vertical="center"/>
      <protection locked="0"/>
    </xf>
    <xf numFmtId="0" fontId="5" fillId="3" borderId="59" xfId="3" applyFont="1" applyFill="1" applyBorder="1" applyAlignment="1" applyProtection="1">
      <alignment horizontal="center" vertical="center"/>
      <protection locked="0"/>
    </xf>
    <xf numFmtId="0" fontId="5" fillId="5" borderId="70" xfId="3" applyNumberFormat="1" applyFont="1" applyFill="1" applyBorder="1" applyAlignment="1">
      <alignment horizontal="center" vertical="center"/>
    </xf>
    <xf numFmtId="0" fontId="5" fillId="5" borderId="60" xfId="3" applyNumberFormat="1" applyFont="1" applyFill="1" applyBorder="1" applyAlignment="1">
      <alignment horizontal="left" vertical="center" wrapText="1"/>
    </xf>
    <xf numFmtId="0" fontId="5" fillId="3" borderId="70" xfId="3" applyNumberFormat="1" applyFont="1" applyFill="1" applyBorder="1" applyAlignment="1">
      <alignment horizontal="center" vertical="center"/>
    </xf>
    <xf numFmtId="0" fontId="1" fillId="3" borderId="58" xfId="3" applyNumberFormat="1" applyFont="1" applyFill="1" applyBorder="1" applyAlignment="1" applyProtection="1">
      <alignment horizontal="center" vertical="center"/>
      <protection locked="0"/>
    </xf>
    <xf numFmtId="0" fontId="5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72" xfId="3" applyNumberFormat="1" applyFont="1" applyFill="1" applyBorder="1" applyAlignment="1" applyProtection="1">
      <alignment horizontal="center" vertical="center"/>
      <protection locked="0"/>
    </xf>
    <xf numFmtId="0" fontId="5" fillId="3" borderId="56" xfId="3" applyFont="1" applyFill="1" applyBorder="1" applyAlignment="1" applyProtection="1">
      <alignment horizontal="center" vertical="center"/>
      <protection locked="0"/>
    </xf>
    <xf numFmtId="0" fontId="6" fillId="5" borderId="60" xfId="3" applyNumberFormat="1" applyFont="1" applyFill="1" applyBorder="1" applyAlignment="1">
      <alignment horizontal="left" vertical="center" wrapText="1"/>
    </xf>
    <xf numFmtId="0" fontId="1" fillId="3" borderId="17" xfId="3" applyNumberFormat="1" applyFont="1" applyFill="1" applyBorder="1" applyAlignment="1" applyProtection="1">
      <alignment horizontal="center" vertical="center"/>
      <protection locked="0"/>
    </xf>
    <xf numFmtId="0" fontId="5" fillId="3" borderId="43" xfId="3" applyNumberFormat="1" applyFont="1" applyFill="1" applyBorder="1" applyAlignment="1" applyProtection="1">
      <alignment horizontal="center" vertical="center"/>
      <protection locked="0"/>
    </xf>
    <xf numFmtId="0" fontId="5" fillId="3" borderId="71" xfId="3" applyNumberFormat="1" applyFont="1" applyFill="1" applyBorder="1" applyAlignment="1" applyProtection="1">
      <alignment horizontal="left" vertical="center" wrapText="1"/>
      <protection locked="0"/>
    </xf>
    <xf numFmtId="0" fontId="5" fillId="3" borderId="52" xfId="3" applyNumberFormat="1" applyFont="1" applyFill="1" applyBorder="1" applyAlignment="1">
      <alignment horizontal="left" vertical="center" wrapText="1"/>
    </xf>
    <xf numFmtId="0" fontId="19" fillId="3" borderId="63" xfId="3" applyNumberFormat="1" applyFont="1" applyFill="1" applyBorder="1" applyAlignment="1">
      <alignment horizontal="left" vertical="center" wrapText="1"/>
    </xf>
    <xf numFmtId="0" fontId="5" fillId="3" borderId="69" xfId="3" applyNumberFormat="1" applyFont="1" applyFill="1" applyBorder="1" applyAlignment="1" applyProtection="1">
      <alignment horizontal="center" vertical="center"/>
      <protection locked="0"/>
    </xf>
    <xf numFmtId="0" fontId="5" fillId="3" borderId="31" xfId="3" applyNumberFormat="1" applyFont="1" applyFill="1" applyBorder="1" applyAlignment="1" applyProtection="1">
      <alignment horizontal="center" vertical="center"/>
      <protection locked="0"/>
    </xf>
    <xf numFmtId="0" fontId="5" fillId="3" borderId="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75" xfId="3" applyNumberFormat="1" applyFont="1" applyFill="1" applyBorder="1" applyAlignment="1" applyProtection="1">
      <alignment horizontal="center" vertical="center"/>
      <protection locked="0"/>
    </xf>
    <xf numFmtId="0" fontId="5" fillId="3" borderId="2" xfId="3" applyNumberFormat="1" applyFont="1" applyFill="1" applyBorder="1" applyAlignment="1" applyProtection="1">
      <alignment horizontal="center" vertical="center"/>
      <protection locked="0"/>
    </xf>
    <xf numFmtId="0" fontId="1" fillId="3" borderId="69" xfId="3" applyNumberFormat="1" applyFont="1" applyFill="1" applyBorder="1" applyAlignment="1">
      <alignment horizontal="center" vertical="center"/>
    </xf>
    <xf numFmtId="0" fontId="1" fillId="3" borderId="67" xfId="3" applyNumberFormat="1" applyFont="1" applyFill="1" applyBorder="1" applyAlignment="1">
      <alignment horizontal="center" vertical="center"/>
    </xf>
    <xf numFmtId="0" fontId="5" fillId="3" borderId="6" xfId="3" applyNumberFormat="1" applyFont="1" applyFill="1" applyBorder="1" applyAlignment="1" applyProtection="1">
      <alignment horizontal="center" vertical="center"/>
      <protection locked="0"/>
    </xf>
    <xf numFmtId="0" fontId="5" fillId="3" borderId="77" xfId="3" applyNumberFormat="1" applyFont="1" applyFill="1" applyBorder="1" applyAlignment="1">
      <alignment horizontal="center" vertical="center"/>
    </xf>
    <xf numFmtId="0" fontId="1" fillId="3" borderId="79" xfId="3" applyNumberFormat="1" applyFont="1" applyFill="1" applyBorder="1" applyAlignment="1" applyProtection="1">
      <alignment horizontal="center" vertical="center"/>
      <protection locked="0"/>
    </xf>
    <xf numFmtId="0" fontId="5" fillId="3" borderId="69" xfId="3" applyNumberFormat="1" applyFont="1" applyFill="1" applyBorder="1" applyAlignment="1">
      <alignment horizontal="center" vertical="center"/>
    </xf>
    <xf numFmtId="0" fontId="5" fillId="7" borderId="71" xfId="3" applyNumberFormat="1" applyFont="1" applyFill="1" applyBorder="1" applyAlignment="1">
      <alignment horizontal="center" vertical="center"/>
    </xf>
    <xf numFmtId="0" fontId="5" fillId="7" borderId="52" xfId="3" applyNumberFormat="1" applyFont="1" applyFill="1" applyBorder="1" applyAlignment="1">
      <alignment horizontal="center" vertical="center"/>
    </xf>
    <xf numFmtId="0" fontId="5" fillId="7" borderId="37" xfId="3" applyNumberFormat="1" applyFont="1" applyFill="1" applyBorder="1" applyAlignment="1">
      <alignment horizontal="center" vertical="center"/>
    </xf>
    <xf numFmtId="0" fontId="5" fillId="7" borderId="80" xfId="3" applyNumberFormat="1" applyFont="1" applyFill="1" applyBorder="1" applyAlignment="1">
      <alignment horizontal="center" vertical="center"/>
    </xf>
    <xf numFmtId="0" fontId="5" fillId="3" borderId="37" xfId="3" applyNumberFormat="1" applyFont="1" applyFill="1" applyBorder="1" applyAlignment="1">
      <alignment horizontal="center" vertical="center"/>
    </xf>
    <xf numFmtId="0" fontId="5" fillId="3" borderId="65" xfId="3" applyNumberFormat="1" applyFont="1" applyFill="1" applyBorder="1" applyAlignment="1">
      <alignment horizontal="center" vertical="center"/>
    </xf>
    <xf numFmtId="0" fontId="5" fillId="5" borderId="60" xfId="3" applyNumberFormat="1" applyFont="1" applyFill="1" applyBorder="1" applyAlignment="1" applyProtection="1">
      <alignment horizontal="left" vertical="center" wrapText="1"/>
      <protection locked="0"/>
    </xf>
    <xf numFmtId="0" fontId="5" fillId="3" borderId="61" xfId="3" applyNumberFormat="1" applyFont="1" applyFill="1" applyBorder="1" applyAlignment="1">
      <alignment horizontal="left" vertical="center"/>
    </xf>
    <xf numFmtId="0" fontId="5" fillId="3" borderId="52" xfId="3" applyNumberFormat="1" applyFont="1" applyFill="1" applyBorder="1" applyAlignment="1">
      <alignment horizontal="left" vertical="center"/>
    </xf>
    <xf numFmtId="0" fontId="5" fillId="3" borderId="66" xfId="3" applyNumberFormat="1" applyFont="1" applyFill="1" applyBorder="1" applyAlignment="1" applyProtection="1">
      <alignment horizontal="center" vertical="center"/>
      <protection locked="0"/>
    </xf>
    <xf numFmtId="0" fontId="5" fillId="3" borderId="82" xfId="3" applyNumberFormat="1" applyFont="1" applyFill="1" applyBorder="1" applyAlignment="1" applyProtection="1">
      <alignment horizontal="center" vertical="center"/>
      <protection locked="0"/>
    </xf>
    <xf numFmtId="0" fontId="5" fillId="3" borderId="7" xfId="3" applyNumberFormat="1" applyFont="1" applyFill="1" applyBorder="1" applyAlignment="1" applyProtection="1">
      <alignment horizontal="center" vertical="center"/>
      <protection locked="0"/>
    </xf>
    <xf numFmtId="0" fontId="5" fillId="5" borderId="66" xfId="3" applyNumberFormat="1" applyFont="1" applyFill="1" applyBorder="1" applyAlignment="1" applyProtection="1">
      <alignment horizontal="center" vertical="center"/>
      <protection locked="0"/>
    </xf>
    <xf numFmtId="0" fontId="5" fillId="3" borderId="83" xfId="3" applyNumberFormat="1" applyFont="1" applyFill="1" applyBorder="1" applyAlignment="1">
      <alignment horizontal="center" vertical="center"/>
    </xf>
    <xf numFmtId="0" fontId="5" fillId="3" borderId="78" xfId="3" applyNumberFormat="1" applyFont="1" applyFill="1" applyBorder="1" applyAlignment="1">
      <alignment horizontal="center" vertical="center"/>
    </xf>
    <xf numFmtId="0" fontId="5" fillId="3" borderId="16" xfId="3" applyNumberFormat="1" applyFont="1" applyFill="1" applyBorder="1" applyAlignment="1">
      <alignment horizontal="center" vertical="center" wrapText="1"/>
    </xf>
    <xf numFmtId="0" fontId="5" fillId="3" borderId="67" xfId="3" applyNumberFormat="1" applyFont="1" applyFill="1" applyBorder="1" applyAlignment="1" applyProtection="1">
      <alignment horizontal="center" vertical="center"/>
      <protection locked="0"/>
    </xf>
    <xf numFmtId="0" fontId="5" fillId="7" borderId="58" xfId="3" applyNumberFormat="1" applyFont="1" applyFill="1" applyBorder="1" applyAlignment="1">
      <alignment horizontal="center" vertical="center"/>
    </xf>
    <xf numFmtId="0" fontId="5" fillId="3" borderId="18" xfId="3" applyNumberFormat="1" applyFont="1" applyFill="1" applyBorder="1" applyAlignment="1">
      <alignment horizontal="center" vertical="center"/>
    </xf>
    <xf numFmtId="0" fontId="5" fillId="7" borderId="18" xfId="3" applyNumberFormat="1" applyFont="1" applyFill="1" applyBorder="1" applyAlignment="1">
      <alignment horizontal="center" vertical="center"/>
    </xf>
    <xf numFmtId="0" fontId="5" fillId="7" borderId="78" xfId="3" applyNumberFormat="1" applyFont="1" applyFill="1" applyBorder="1" applyAlignment="1">
      <alignment horizontal="center" vertical="center"/>
    </xf>
    <xf numFmtId="0" fontId="5" fillId="7" borderId="83" xfId="3" applyNumberFormat="1" applyFont="1" applyFill="1" applyBorder="1" applyAlignment="1">
      <alignment horizontal="center" vertical="center"/>
    </xf>
    <xf numFmtId="0" fontId="5" fillId="3" borderId="64" xfId="3" applyNumberFormat="1" applyFont="1" applyFill="1" applyBorder="1" applyAlignment="1" applyProtection="1">
      <alignment horizontal="left" vertical="center" wrapText="1"/>
      <protection locked="0"/>
    </xf>
    <xf numFmtId="0" fontId="1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5" fillId="3" borderId="56" xfId="3" applyNumberFormat="1" applyFont="1" applyFill="1" applyBorder="1" applyAlignment="1" applyProtection="1">
      <alignment horizontal="center" vertical="center"/>
      <protection locked="0"/>
    </xf>
    <xf numFmtId="0" fontId="21" fillId="8" borderId="53" xfId="0" applyFont="1" applyFill="1" applyBorder="1" applyAlignment="1">
      <alignment wrapText="1"/>
    </xf>
    <xf numFmtId="1" fontId="5" fillId="5" borderId="66" xfId="3" applyNumberFormat="1" applyFont="1" applyFill="1" applyBorder="1" applyAlignment="1">
      <alignment horizontal="center" vertical="center"/>
    </xf>
    <xf numFmtId="1" fontId="5" fillId="5" borderId="68" xfId="3" applyNumberFormat="1" applyFont="1" applyFill="1" applyBorder="1" applyAlignment="1">
      <alignment horizontal="center" vertical="center"/>
    </xf>
    <xf numFmtId="1" fontId="5" fillId="7" borderId="0" xfId="3" applyNumberFormat="1" applyFont="1" applyFill="1" applyBorder="1" applyAlignment="1" applyProtection="1">
      <alignment horizontal="center" vertical="center"/>
      <protection locked="0"/>
    </xf>
    <xf numFmtId="1" fontId="5" fillId="7" borderId="76" xfId="3" applyNumberFormat="1" applyFont="1" applyFill="1" applyBorder="1" applyAlignment="1" applyProtection="1">
      <alignment horizontal="center" vertical="center"/>
      <protection locked="0"/>
    </xf>
    <xf numFmtId="0" fontId="17" fillId="3" borderId="1" xfId="3" applyNumberFormat="1" applyFont="1" applyFill="1" applyBorder="1" applyAlignment="1">
      <alignment horizontal="right" vertical="center"/>
    </xf>
    <xf numFmtId="0" fontId="5" fillId="7" borderId="89" xfId="3" applyNumberFormat="1" applyFont="1" applyFill="1" applyBorder="1" applyAlignment="1">
      <alignment horizontal="center" vertical="center"/>
    </xf>
    <xf numFmtId="0" fontId="5" fillId="3" borderId="50" xfId="3" applyNumberFormat="1" applyFont="1" applyFill="1" applyBorder="1" applyAlignment="1" applyProtection="1">
      <alignment horizontal="center" vertical="center"/>
      <protection locked="0"/>
    </xf>
    <xf numFmtId="0" fontId="5" fillId="3" borderId="50" xfId="3" applyNumberFormat="1" applyFont="1" applyFill="1" applyBorder="1" applyAlignment="1">
      <alignment horizontal="center" vertical="center"/>
    </xf>
    <xf numFmtId="0" fontId="5" fillId="7" borderId="49" xfId="3" applyNumberFormat="1" applyFont="1" applyFill="1" applyBorder="1" applyAlignment="1">
      <alignment horizontal="center" vertical="center"/>
    </xf>
    <xf numFmtId="0" fontId="19" fillId="3" borderId="19" xfId="3" applyNumberFormat="1" applyFont="1" applyFill="1" applyBorder="1" applyAlignment="1">
      <alignment horizontal="center" vertical="center"/>
    </xf>
    <xf numFmtId="0" fontId="19" fillId="3" borderId="52" xfId="3" applyNumberFormat="1" applyFont="1" applyFill="1" applyBorder="1" applyAlignment="1">
      <alignment horizontal="left" vertical="center" wrapText="1"/>
    </xf>
    <xf numFmtId="0" fontId="5" fillId="3" borderId="2" xfId="3" applyNumberFormat="1" applyFont="1" applyFill="1" applyBorder="1" applyAlignment="1">
      <alignment horizontal="center" vertical="center"/>
    </xf>
    <xf numFmtId="0" fontId="5" fillId="3" borderId="3" xfId="3" applyNumberFormat="1" applyFont="1" applyFill="1" applyBorder="1" applyAlignment="1">
      <alignment horizontal="center" vertical="center"/>
    </xf>
    <xf numFmtId="0" fontId="5" fillId="5" borderId="35" xfId="3" applyNumberFormat="1" applyFont="1" applyFill="1" applyBorder="1" applyAlignment="1">
      <alignment horizontal="center" vertical="center"/>
    </xf>
    <xf numFmtId="0" fontId="1" fillId="3" borderId="67" xfId="3" applyNumberFormat="1" applyFont="1" applyFill="1" applyBorder="1" applyAlignment="1" applyProtection="1">
      <alignment horizontal="center" vertical="center"/>
      <protection locked="0"/>
    </xf>
    <xf numFmtId="0" fontId="5" fillId="3" borderId="90" xfId="3" applyNumberFormat="1" applyFont="1" applyFill="1" applyBorder="1" applyAlignment="1">
      <alignment horizontal="center" vertical="center"/>
    </xf>
    <xf numFmtId="0" fontId="5" fillId="5" borderId="50" xfId="3" applyNumberFormat="1" applyFont="1" applyFill="1" applyBorder="1" applyAlignment="1">
      <alignment horizontal="center" vertical="center"/>
    </xf>
    <xf numFmtId="0" fontId="5" fillId="3" borderId="91" xfId="3" applyNumberFormat="1" applyFont="1" applyFill="1" applyBorder="1" applyAlignment="1">
      <alignment horizontal="center" vertical="center"/>
    </xf>
    <xf numFmtId="0" fontId="5" fillId="3" borderId="92" xfId="3" applyNumberFormat="1" applyFont="1" applyFill="1" applyBorder="1" applyAlignment="1">
      <alignment horizontal="center" vertical="center"/>
    </xf>
    <xf numFmtId="0" fontId="5" fillId="3" borderId="28" xfId="3" applyNumberFormat="1" applyFont="1" applyFill="1" applyBorder="1" applyAlignment="1">
      <alignment horizontal="center" vertical="center"/>
    </xf>
    <xf numFmtId="0" fontId="5" fillId="7" borderId="91" xfId="3" applyNumberFormat="1" applyFont="1" applyFill="1" applyBorder="1" applyAlignment="1">
      <alignment horizontal="center" vertical="center"/>
    </xf>
    <xf numFmtId="0" fontId="5" fillId="7" borderId="34" xfId="3" applyNumberFormat="1" applyFont="1" applyFill="1" applyBorder="1" applyAlignment="1">
      <alignment horizontal="center" vertical="center"/>
    </xf>
    <xf numFmtId="0" fontId="5" fillId="7" borderId="54" xfId="3" applyNumberFormat="1" applyFont="1" applyFill="1" applyBorder="1" applyAlignment="1">
      <alignment horizontal="center" vertical="center"/>
    </xf>
    <xf numFmtId="0" fontId="5" fillId="7" borderId="28" xfId="3" applyNumberFormat="1" applyFont="1" applyFill="1" applyBorder="1" applyAlignment="1">
      <alignment horizontal="center" vertical="center"/>
    </xf>
    <xf numFmtId="0" fontId="5" fillId="3" borderId="71" xfId="3" applyNumberFormat="1" applyFont="1" applyFill="1" applyBorder="1" applyAlignment="1">
      <alignment horizontal="center" vertical="center"/>
    </xf>
    <xf numFmtId="0" fontId="5" fillId="7" borderId="23" xfId="3" applyNumberFormat="1" applyFont="1" applyFill="1" applyBorder="1" applyAlignment="1">
      <alignment horizontal="center" vertical="center"/>
    </xf>
    <xf numFmtId="0" fontId="5" fillId="7" borderId="51" xfId="3" applyNumberFormat="1" applyFont="1" applyFill="1" applyBorder="1" applyAlignment="1">
      <alignment horizontal="center" vertical="center"/>
    </xf>
    <xf numFmtId="0" fontId="17" fillId="3" borderId="1" xfId="3" applyNumberFormat="1" applyFont="1" applyFill="1" applyBorder="1" applyAlignment="1">
      <alignment horizontal="left" vertical="center" wrapText="1"/>
    </xf>
    <xf numFmtId="0" fontId="17" fillId="3" borderId="5" xfId="3" applyNumberFormat="1" applyFont="1" applyFill="1" applyBorder="1" applyAlignment="1">
      <alignment horizontal="right" vertical="center"/>
    </xf>
    <xf numFmtId="0" fontId="5" fillId="7" borderId="16" xfId="3" applyNumberFormat="1" applyFont="1" applyFill="1" applyBorder="1" applyAlignment="1">
      <alignment horizontal="center" vertical="center" wrapText="1"/>
    </xf>
    <xf numFmtId="0" fontId="5" fillId="3" borderId="15" xfId="3" applyNumberFormat="1" applyFont="1" applyFill="1" applyBorder="1" applyAlignment="1">
      <alignment horizontal="center" vertical="center" wrapText="1"/>
    </xf>
    <xf numFmtId="0" fontId="5" fillId="3" borderId="15" xfId="3" applyNumberFormat="1" applyFont="1" applyFill="1" applyBorder="1" applyAlignment="1">
      <alignment horizontal="center" vertical="center"/>
    </xf>
    <xf numFmtId="0" fontId="5" fillId="7" borderId="67" xfId="3" applyNumberFormat="1" applyFont="1" applyFill="1" applyBorder="1" applyAlignment="1" applyProtection="1">
      <alignment horizontal="center" vertical="center"/>
      <protection locked="0"/>
    </xf>
    <xf numFmtId="0" fontId="1" fillId="2" borderId="86" xfId="3" applyNumberFormat="1" applyFont="1" applyFill="1" applyBorder="1" applyAlignment="1">
      <alignment horizontal="center" vertical="center"/>
    </xf>
    <xf numFmtId="0" fontId="1" fillId="2" borderId="95" xfId="3" applyNumberFormat="1" applyFont="1" applyFill="1" applyBorder="1" applyAlignment="1">
      <alignment horizontal="center" vertical="center" wrapText="1"/>
    </xf>
    <xf numFmtId="0" fontId="1" fillId="2" borderId="96" xfId="3" applyNumberFormat="1" applyFont="1" applyFill="1" applyBorder="1" applyAlignment="1">
      <alignment horizontal="center" vertical="center"/>
    </xf>
    <xf numFmtId="0" fontId="1" fillId="2" borderId="97" xfId="3" applyNumberFormat="1" applyFont="1" applyFill="1" applyBorder="1" applyAlignment="1">
      <alignment horizontal="center" vertical="center" wrapText="1"/>
    </xf>
    <xf numFmtId="0" fontId="1" fillId="2" borderId="98" xfId="3" applyNumberFormat="1" applyFont="1" applyFill="1" applyBorder="1" applyAlignment="1">
      <alignment horizontal="center" vertical="center"/>
    </xf>
    <xf numFmtId="0" fontId="1" fillId="2" borderId="85" xfId="3" applyNumberFormat="1" applyFont="1" applyFill="1" applyBorder="1" applyAlignment="1">
      <alignment horizontal="center" vertical="center"/>
    </xf>
    <xf numFmtId="0" fontId="1" fillId="2" borderId="14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 wrapText="1"/>
    </xf>
    <xf numFmtId="0" fontId="1" fillId="2" borderId="88" xfId="3" applyNumberFormat="1" applyFont="1" applyFill="1" applyBorder="1" applyAlignment="1">
      <alignment horizontal="center" vertical="center"/>
    </xf>
    <xf numFmtId="0" fontId="1" fillId="2" borderId="101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 wrapText="1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66" xfId="3" applyNumberFormat="1" applyFont="1" applyFill="1" applyBorder="1" applyAlignment="1">
      <alignment horizontal="center" vertical="center" wrapText="1"/>
    </xf>
    <xf numFmtId="0" fontId="1" fillId="2" borderId="47" xfId="3" applyNumberFormat="1" applyFont="1" applyFill="1" applyBorder="1" applyAlignment="1">
      <alignment horizontal="center" vertical="center"/>
    </xf>
    <xf numFmtId="0" fontId="1" fillId="2" borderId="104" xfId="3" applyNumberFormat="1" applyFont="1" applyFill="1" applyBorder="1" applyAlignment="1">
      <alignment horizontal="center" vertical="center"/>
    </xf>
    <xf numFmtId="0" fontId="1" fillId="2" borderId="105" xfId="3" applyNumberFormat="1" applyFont="1" applyFill="1" applyBorder="1" applyAlignment="1">
      <alignment horizontal="center" vertical="center" wrapText="1"/>
    </xf>
    <xf numFmtId="0" fontId="1" fillId="2" borderId="106" xfId="3" applyNumberFormat="1" applyFont="1" applyFill="1" applyBorder="1" applyAlignment="1">
      <alignment horizontal="center" vertical="center"/>
    </xf>
    <xf numFmtId="0" fontId="1" fillId="2" borderId="107" xfId="3" applyNumberFormat="1" applyFont="1" applyFill="1" applyBorder="1" applyAlignment="1">
      <alignment horizontal="center" vertical="center" wrapText="1"/>
    </xf>
    <xf numFmtId="0" fontId="1" fillId="2" borderId="108" xfId="3" applyNumberFormat="1" applyFont="1" applyFill="1" applyBorder="1" applyAlignment="1">
      <alignment horizontal="center" vertical="center"/>
    </xf>
    <xf numFmtId="0" fontId="2" fillId="5" borderId="66" xfId="3" applyNumberFormat="1" applyFont="1" applyFill="1" applyBorder="1" applyAlignment="1">
      <alignment horizontal="center" vertical="center"/>
    </xf>
    <xf numFmtId="0" fontId="2" fillId="5" borderId="68" xfId="3" applyNumberFormat="1" applyFont="1" applyFill="1" applyBorder="1" applyAlignment="1">
      <alignment horizontal="center" vertical="center"/>
    </xf>
    <xf numFmtId="0" fontId="2" fillId="5" borderId="24" xfId="3" applyNumberFormat="1" applyFont="1" applyFill="1" applyBorder="1" applyAlignment="1">
      <alignment horizontal="center" vertical="center"/>
    </xf>
    <xf numFmtId="0" fontId="2" fillId="5" borderId="60" xfId="3" applyNumberFormat="1" applyFont="1" applyFill="1" applyBorder="1" applyAlignment="1">
      <alignment horizontal="center" vertical="center"/>
    </xf>
    <xf numFmtId="0" fontId="5" fillId="5" borderId="81" xfId="3" applyNumberFormat="1" applyFont="1" applyFill="1" applyBorder="1" applyAlignment="1">
      <alignment horizontal="center" vertical="center"/>
    </xf>
    <xf numFmtId="164" fontId="5" fillId="7" borderId="69" xfId="5" applyFont="1" applyFill="1" applyBorder="1" applyAlignment="1">
      <alignment horizontal="center" vertical="center"/>
    </xf>
    <xf numFmtId="0" fontId="1" fillId="5" borderId="24" xfId="3" applyNumberFormat="1" applyFont="1" applyFill="1" applyBorder="1" applyAlignment="1">
      <alignment horizontal="center" vertical="center"/>
    </xf>
    <xf numFmtId="0" fontId="1" fillId="5" borderId="24" xfId="3" applyNumberFormat="1" applyFont="1" applyFill="1" applyBorder="1" applyAlignment="1" applyProtection="1">
      <alignment horizontal="center" vertical="center"/>
      <protection locked="0"/>
    </xf>
    <xf numFmtId="0" fontId="1" fillId="5" borderId="70" xfId="3" applyNumberFormat="1" applyFont="1" applyFill="1" applyBorder="1" applyAlignment="1">
      <alignment horizontal="center" vertical="center"/>
    </xf>
    <xf numFmtId="0" fontId="5" fillId="0" borderId="0" xfId="3"/>
    <xf numFmtId="0" fontId="1" fillId="3" borderId="1" xfId="3" applyNumberFormat="1" applyFont="1" applyFill="1" applyBorder="1" applyAlignment="1">
      <alignment horizontal="center" vertical="center"/>
    </xf>
    <xf numFmtId="0" fontId="5" fillId="3" borderId="76" xfId="3" applyNumberFormat="1" applyFont="1" applyFill="1" applyBorder="1" applyAlignment="1">
      <alignment horizontal="center" vertical="center"/>
    </xf>
    <xf numFmtId="0" fontId="28" fillId="2" borderId="0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2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71" xfId="3" applyNumberFormat="1" applyFont="1" applyFill="1" applyBorder="1" applyAlignment="1" applyProtection="1">
      <alignment horizontal="left" vertical="center" wrapText="1"/>
      <protection locked="0"/>
    </xf>
    <xf numFmtId="0" fontId="5" fillId="4" borderId="1" xfId="3" applyFill="1" applyBorder="1"/>
    <xf numFmtId="0" fontId="31" fillId="4" borderId="2" xfId="3" applyNumberFormat="1" applyFont="1" applyFill="1" applyBorder="1" applyAlignment="1">
      <alignment horizontal="left" vertical="center" wrapText="1"/>
    </xf>
    <xf numFmtId="0" fontId="17" fillId="4" borderId="16" xfId="3" applyFont="1" applyFill="1" applyBorder="1" applyAlignment="1">
      <alignment horizontal="left"/>
    </xf>
    <xf numFmtId="0" fontId="17" fillId="4" borderId="17" xfId="3" applyFont="1" applyFill="1" applyBorder="1" applyAlignment="1">
      <alignment horizontal="left"/>
    </xf>
    <xf numFmtId="0" fontId="17" fillId="4" borderId="1" xfId="3" applyFont="1" applyFill="1" applyBorder="1" applyAlignment="1">
      <alignment horizontal="left"/>
    </xf>
    <xf numFmtId="1" fontId="5" fillId="3" borderId="12" xfId="3" applyNumberFormat="1" applyFont="1" applyFill="1" applyBorder="1" applyAlignment="1">
      <alignment horizontal="center" vertical="center"/>
    </xf>
    <xf numFmtId="1" fontId="5" fillId="3" borderId="42" xfId="3" applyNumberFormat="1" applyFont="1" applyFill="1" applyBorder="1" applyAlignment="1">
      <alignment horizontal="center" vertical="center"/>
    </xf>
    <xf numFmtId="1" fontId="5" fillId="7" borderId="41" xfId="3" applyNumberFormat="1" applyFont="1" applyFill="1" applyBorder="1" applyAlignment="1">
      <alignment horizontal="center" vertical="center"/>
    </xf>
    <xf numFmtId="1" fontId="5" fillId="7" borderId="42" xfId="3" applyNumberFormat="1" applyFont="1" applyFill="1" applyBorder="1" applyAlignment="1">
      <alignment horizontal="center" vertical="center"/>
    </xf>
    <xf numFmtId="1" fontId="5" fillId="3" borderId="43" xfId="3" applyNumberFormat="1" applyFont="1" applyFill="1" applyBorder="1" applyAlignment="1">
      <alignment horizontal="center" vertical="center"/>
    </xf>
    <xf numFmtId="1" fontId="5" fillId="3" borderId="41" xfId="3" applyNumberFormat="1" applyFont="1" applyFill="1" applyBorder="1" applyAlignment="1">
      <alignment horizontal="center" vertical="center"/>
    </xf>
    <xf numFmtId="1" fontId="5" fillId="7" borderId="0" xfId="3" applyNumberFormat="1" applyFont="1" applyFill="1" applyBorder="1" applyAlignment="1">
      <alignment horizontal="center" vertical="center"/>
    </xf>
    <xf numFmtId="1" fontId="5" fillId="3" borderId="62" xfId="3" applyNumberFormat="1" applyFont="1" applyFill="1" applyBorder="1" applyAlignment="1">
      <alignment horizontal="center" vertical="center"/>
    </xf>
    <xf numFmtId="0" fontId="3" fillId="10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1" xfId="3" applyNumberFormat="1" applyFont="1" applyFill="1" applyBorder="1" applyAlignment="1" applyProtection="1">
      <alignment horizontal="center" vertical="center"/>
      <protection locked="0"/>
    </xf>
    <xf numFmtId="0" fontId="8" fillId="3" borderId="1" xfId="3" applyNumberFormat="1" applyFont="1" applyFill="1" applyBorder="1" applyAlignment="1" applyProtection="1">
      <alignment horizontal="center" vertical="center"/>
      <protection locked="0"/>
    </xf>
    <xf numFmtId="0" fontId="8" fillId="3" borderId="3" xfId="3" applyNumberFormat="1" applyFont="1" applyFill="1" applyBorder="1" applyAlignment="1" applyProtection="1">
      <alignment horizontal="center" vertical="center"/>
      <protection locked="0"/>
    </xf>
    <xf numFmtId="0" fontId="9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0" xfId="3" applyFont="1" applyFill="1" applyBorder="1"/>
    <xf numFmtId="0" fontId="5" fillId="3" borderId="52" xfId="3" applyFont="1" applyFill="1" applyBorder="1" applyAlignment="1" applyProtection="1">
      <alignment horizontal="center" vertical="center"/>
      <protection locked="0"/>
    </xf>
    <xf numFmtId="0" fontId="32" fillId="3" borderId="9" xfId="3" applyNumberFormat="1" applyFont="1" applyFill="1" applyBorder="1" applyAlignment="1">
      <alignment horizontal="center" vertical="center"/>
    </xf>
    <xf numFmtId="0" fontId="32" fillId="3" borderId="60" xfId="3" applyNumberFormat="1" applyFont="1" applyFill="1" applyBorder="1" applyAlignment="1">
      <alignment horizontal="left" vertical="center" wrapText="1"/>
    </xf>
    <xf numFmtId="0" fontId="33" fillId="3" borderId="1" xfId="3" applyNumberFormat="1" applyFont="1" applyFill="1" applyBorder="1" applyAlignment="1">
      <alignment horizontal="center" vertical="center"/>
    </xf>
    <xf numFmtId="0" fontId="33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52" xfId="3" applyNumberFormat="1" applyFont="1" applyFill="1" applyBorder="1" applyAlignment="1" applyProtection="1">
      <alignment horizontal="center" vertical="center"/>
      <protection locked="0"/>
    </xf>
    <xf numFmtId="1" fontId="1" fillId="3" borderId="1" xfId="3" applyNumberFormat="1" applyFont="1" applyFill="1" applyBorder="1" applyAlignment="1">
      <alignment horizontal="center" vertical="center"/>
    </xf>
    <xf numFmtId="1" fontId="1" fillId="3" borderId="1" xfId="3" applyNumberFormat="1" applyFont="1" applyFill="1" applyBorder="1" applyAlignment="1" applyProtection="1">
      <alignment horizontal="center" vertical="center"/>
      <protection locked="0"/>
    </xf>
    <xf numFmtId="1" fontId="1" fillId="5" borderId="1" xfId="3" applyNumberFormat="1" applyFont="1" applyFill="1" applyBorder="1" applyAlignment="1">
      <alignment horizontal="center" vertical="center"/>
    </xf>
    <xf numFmtId="1" fontId="1" fillId="3" borderId="25" xfId="3" applyNumberFormat="1" applyFont="1" applyFill="1" applyBorder="1" applyAlignment="1">
      <alignment horizontal="center" vertical="center"/>
    </xf>
    <xf numFmtId="1" fontId="1" fillId="7" borderId="16" xfId="3" applyNumberFormat="1" applyFont="1" applyFill="1" applyBorder="1" applyAlignment="1">
      <alignment horizontal="center" vertical="center"/>
    </xf>
    <xf numFmtId="0" fontId="1" fillId="7" borderId="13" xfId="3" applyNumberFormat="1" applyFont="1" applyFill="1" applyBorder="1" applyAlignment="1">
      <alignment horizontal="center" vertical="center"/>
    </xf>
    <xf numFmtId="0" fontId="1" fillId="7" borderId="25" xfId="3" applyNumberFormat="1" applyFont="1" applyFill="1" applyBorder="1" applyAlignment="1">
      <alignment horizontal="center" vertical="center"/>
    </xf>
    <xf numFmtId="0" fontId="32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 applyProtection="1">
      <alignment horizontal="center" vertical="center"/>
      <protection locked="0"/>
    </xf>
    <xf numFmtId="0" fontId="32" fillId="3" borderId="62" xfId="3" applyNumberFormat="1" applyFont="1" applyFill="1" applyBorder="1" applyAlignment="1" applyProtection="1">
      <alignment horizontal="left" vertical="center" wrapText="1"/>
      <protection locked="0"/>
    </xf>
    <xf numFmtId="1" fontId="5" fillId="3" borderId="29" xfId="3" applyNumberFormat="1" applyFont="1" applyFill="1" applyBorder="1" applyAlignment="1">
      <alignment horizontal="center" vertical="center"/>
    </xf>
    <xf numFmtId="1" fontId="5" fillId="3" borderId="21" xfId="3" applyNumberFormat="1" applyFont="1" applyFill="1" applyBorder="1" applyAlignment="1">
      <alignment horizontal="center" vertical="center"/>
    </xf>
    <xf numFmtId="1" fontId="5" fillId="7" borderId="18" xfId="3" applyNumberFormat="1" applyFont="1" applyFill="1" applyBorder="1" applyAlignment="1">
      <alignment horizontal="center" vertical="center"/>
    </xf>
    <xf numFmtId="1" fontId="5" fillId="7" borderId="83" xfId="3" applyNumberFormat="1" applyFont="1" applyFill="1" applyBorder="1" applyAlignment="1">
      <alignment horizontal="center" vertical="center"/>
    </xf>
    <xf numFmtId="1" fontId="5" fillId="7" borderId="21" xfId="3" applyNumberFormat="1" applyFont="1" applyFill="1" applyBorder="1" applyAlignment="1">
      <alignment horizontal="center" vertical="center"/>
    </xf>
    <xf numFmtId="1" fontId="5" fillId="7" borderId="29" xfId="3" applyNumberFormat="1" applyFont="1" applyFill="1" applyBorder="1" applyAlignment="1">
      <alignment horizontal="center" vertical="center"/>
    </xf>
    <xf numFmtId="1" fontId="5" fillId="3" borderId="18" xfId="3" applyNumberFormat="1" applyFont="1" applyFill="1" applyBorder="1" applyAlignment="1">
      <alignment horizontal="center" vertical="center"/>
    </xf>
    <xf numFmtId="1" fontId="5" fillId="3" borderId="83" xfId="3" applyNumberFormat="1" applyFont="1" applyFill="1" applyBorder="1" applyAlignment="1">
      <alignment horizontal="center" vertical="center"/>
    </xf>
    <xf numFmtId="1" fontId="5" fillId="3" borderId="64" xfId="3" applyNumberFormat="1" applyFont="1" applyFill="1" applyBorder="1" applyAlignment="1">
      <alignment horizontal="center" vertical="center"/>
    </xf>
    <xf numFmtId="0" fontId="1" fillId="7" borderId="16" xfId="3" applyNumberFormat="1" applyFont="1" applyFill="1" applyBorder="1" applyAlignment="1">
      <alignment horizontal="center" vertical="center"/>
    </xf>
    <xf numFmtId="1" fontId="1" fillId="7" borderId="67" xfId="3" applyNumberFormat="1" applyFont="1" applyFill="1" applyBorder="1" applyAlignment="1">
      <alignment horizontal="center" vertical="center"/>
    </xf>
    <xf numFmtId="1" fontId="1" fillId="7" borderId="25" xfId="3" applyNumberFormat="1" applyFont="1" applyFill="1" applyBorder="1" applyAlignment="1">
      <alignment horizontal="center" vertical="center"/>
    </xf>
    <xf numFmtId="1" fontId="1" fillId="3" borderId="16" xfId="3" applyNumberFormat="1" applyFont="1" applyFill="1" applyBorder="1" applyAlignment="1">
      <alignment horizontal="center" vertical="center"/>
    </xf>
    <xf numFmtId="0" fontId="32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1" fillId="3" borderId="25" xfId="3" applyNumberFormat="1" applyFont="1" applyFill="1" applyBorder="1" applyAlignment="1">
      <alignment horizontal="center" vertical="center"/>
    </xf>
    <xf numFmtId="167" fontId="5" fillId="5" borderId="67" xfId="3" applyNumberFormat="1" applyFont="1" applyFill="1" applyBorder="1" applyAlignment="1" applyProtection="1">
      <alignment horizontal="center" vertical="center"/>
      <protection locked="0"/>
    </xf>
    <xf numFmtId="0" fontId="5" fillId="5" borderId="17" xfId="3" applyFont="1" applyFill="1" applyBorder="1" applyAlignment="1" applyProtection="1">
      <alignment horizontal="center" vertical="center"/>
      <protection locked="0"/>
    </xf>
    <xf numFmtId="167" fontId="5" fillId="5" borderId="17" xfId="3" applyNumberFormat="1" applyFont="1" applyFill="1" applyBorder="1" applyAlignment="1" applyProtection="1">
      <alignment horizontal="center" vertical="center"/>
      <protection locked="0"/>
    </xf>
    <xf numFmtId="0" fontId="5" fillId="5" borderId="16" xfId="3" applyFont="1" applyFill="1" applyBorder="1" applyAlignment="1" applyProtection="1">
      <alignment horizontal="center" vertical="center"/>
      <protection locked="0"/>
    </xf>
    <xf numFmtId="167" fontId="5" fillId="5" borderId="58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" xfId="3" applyNumberFormat="1" applyFont="1" applyFill="1" applyBorder="1" applyAlignment="1">
      <alignment horizontal="center" vertical="center"/>
    </xf>
    <xf numFmtId="0" fontId="1" fillId="3" borderId="73" xfId="3" applyNumberFormat="1" applyFont="1" applyFill="1" applyBorder="1" applyAlignment="1" applyProtection="1">
      <alignment horizontal="center" vertical="center"/>
      <protection locked="0"/>
    </xf>
    <xf numFmtId="0" fontId="1" fillId="7" borderId="67" xfId="3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  <protection locked="0"/>
    </xf>
    <xf numFmtId="1" fontId="5" fillId="5" borderId="37" xfId="3" applyNumberFormat="1" applyFont="1" applyFill="1" applyBorder="1" applyAlignment="1">
      <alignment horizontal="center" vertical="center"/>
    </xf>
    <xf numFmtId="0" fontId="5" fillId="4" borderId="109" xfId="3" applyFill="1" applyBorder="1"/>
    <xf numFmtId="1" fontId="1" fillId="3" borderId="52" xfId="3" applyNumberFormat="1" applyFont="1" applyFill="1" applyBorder="1" applyAlignment="1">
      <alignment horizontal="center" vertical="center"/>
    </xf>
    <xf numFmtId="1" fontId="1" fillId="3" borderId="67" xfId="3" applyNumberFormat="1" applyFont="1" applyFill="1" applyBorder="1" applyAlignment="1">
      <alignment horizontal="center" vertical="center"/>
    </xf>
    <xf numFmtId="1" fontId="5" fillId="7" borderId="52" xfId="3" applyNumberFormat="1" applyFont="1" applyFill="1" applyBorder="1" applyAlignment="1">
      <alignment horizontal="center" vertical="center"/>
    </xf>
    <xf numFmtId="0" fontId="5" fillId="5" borderId="111" xfId="3" applyNumberFormat="1" applyFont="1" applyFill="1" applyBorder="1" applyAlignment="1">
      <alignment horizontal="center" vertical="center"/>
    </xf>
    <xf numFmtId="0" fontId="5" fillId="3" borderId="110" xfId="3" applyNumberFormat="1" applyFont="1" applyFill="1" applyBorder="1" applyAlignment="1">
      <alignment horizontal="center" vertical="center"/>
    </xf>
    <xf numFmtId="0" fontId="1" fillId="5" borderId="111" xfId="3" applyNumberFormat="1" applyFont="1" applyFill="1" applyBorder="1" applyAlignment="1">
      <alignment horizontal="center" vertical="center"/>
    </xf>
    <xf numFmtId="1" fontId="5" fillId="3" borderId="110" xfId="3" applyNumberFormat="1" applyFont="1" applyFill="1" applyBorder="1" applyAlignment="1">
      <alignment horizontal="center" vertical="center"/>
    </xf>
    <xf numFmtId="0" fontId="5" fillId="7" borderId="52" xfId="3" applyFont="1" applyFill="1" applyBorder="1" applyAlignment="1" applyProtection="1">
      <alignment horizontal="center" vertical="center"/>
      <protection locked="0"/>
    </xf>
    <xf numFmtId="1" fontId="5" fillId="7" borderId="110" xfId="3" applyNumberFormat="1" applyFont="1" applyFill="1" applyBorder="1" applyAlignment="1">
      <alignment horizontal="center" vertical="center"/>
    </xf>
    <xf numFmtId="1" fontId="5" fillId="3" borderId="112" xfId="3" applyNumberFormat="1" applyFont="1" applyFill="1" applyBorder="1" applyAlignment="1">
      <alignment horizontal="center" vertical="center"/>
    </xf>
    <xf numFmtId="0" fontId="1" fillId="7" borderId="71" xfId="3" applyNumberFormat="1" applyFont="1" applyFill="1" applyBorder="1" applyAlignment="1">
      <alignment horizontal="center" vertical="center"/>
    </xf>
    <xf numFmtId="0" fontId="1" fillId="7" borderId="52" xfId="3" applyNumberFormat="1" applyFont="1" applyFill="1" applyBorder="1" applyAlignment="1">
      <alignment horizontal="center" vertical="center"/>
    </xf>
    <xf numFmtId="1" fontId="1" fillId="3" borderId="71" xfId="3" applyNumberFormat="1" applyFont="1" applyFill="1" applyBorder="1" applyAlignment="1">
      <alignment horizontal="center" vertical="center"/>
    </xf>
    <xf numFmtId="0" fontId="5" fillId="7" borderId="110" xfId="3" applyNumberFormat="1" applyFont="1" applyFill="1" applyBorder="1" applyAlignment="1">
      <alignment horizontal="center" vertical="center"/>
    </xf>
    <xf numFmtId="0" fontId="5" fillId="7" borderId="113" xfId="3" applyNumberFormat="1" applyFont="1" applyFill="1" applyBorder="1" applyAlignment="1">
      <alignment horizontal="center" vertical="center"/>
    </xf>
    <xf numFmtId="0" fontId="2" fillId="5" borderId="37" xfId="3" applyNumberFormat="1" applyFont="1" applyFill="1" applyBorder="1" applyAlignment="1">
      <alignment horizontal="center" vertical="center"/>
    </xf>
    <xf numFmtId="0" fontId="5" fillId="7" borderId="64" xfId="3" applyNumberFormat="1" applyFont="1" applyFill="1" applyBorder="1" applyAlignment="1">
      <alignment horizontal="center" vertical="center"/>
    </xf>
    <xf numFmtId="0" fontId="5" fillId="3" borderId="89" xfId="3" applyNumberFormat="1" applyFont="1" applyFill="1" applyBorder="1" applyAlignment="1">
      <alignment horizontal="center" vertical="center"/>
    </xf>
    <xf numFmtId="0" fontId="5" fillId="3" borderId="114" xfId="3" applyNumberFormat="1" applyFont="1" applyFill="1" applyBorder="1" applyAlignment="1">
      <alignment horizontal="center" vertical="center"/>
    </xf>
    <xf numFmtId="0" fontId="1" fillId="4" borderId="115" xfId="3" applyNumberFormat="1" applyFont="1" applyFill="1" applyBorder="1" applyAlignment="1">
      <alignment horizontal="center" vertical="center"/>
    </xf>
    <xf numFmtId="0" fontId="1" fillId="3" borderId="116" xfId="3" applyNumberFormat="1" applyFont="1" applyFill="1" applyBorder="1" applyAlignment="1">
      <alignment horizontal="left" vertical="center"/>
    </xf>
    <xf numFmtId="0" fontId="5" fillId="3" borderId="117" xfId="3" applyNumberFormat="1" applyFont="1" applyFill="1" applyBorder="1" applyAlignment="1">
      <alignment horizontal="center" vertical="center"/>
    </xf>
    <xf numFmtId="0" fontId="5" fillId="3" borderId="118" xfId="3" applyNumberFormat="1" applyFont="1" applyFill="1" applyBorder="1" applyAlignment="1">
      <alignment horizontal="center" vertical="center"/>
    </xf>
    <xf numFmtId="0" fontId="5" fillId="3" borderId="119" xfId="3" applyNumberFormat="1" applyFont="1" applyFill="1" applyBorder="1" applyAlignment="1">
      <alignment horizontal="center" vertical="center"/>
    </xf>
    <xf numFmtId="0" fontId="5" fillId="3" borderId="120" xfId="3" applyNumberFormat="1" applyFont="1" applyFill="1" applyBorder="1" applyAlignment="1">
      <alignment horizontal="center" vertical="center"/>
    </xf>
    <xf numFmtId="0" fontId="5" fillId="3" borderId="115" xfId="3" applyNumberFormat="1" applyFont="1" applyFill="1" applyBorder="1" applyAlignment="1">
      <alignment horizontal="center" vertical="center"/>
    </xf>
    <xf numFmtId="0" fontId="5" fillId="7" borderId="118" xfId="3" applyNumberFormat="1" applyFont="1" applyFill="1" applyBorder="1" applyAlignment="1">
      <alignment horizontal="center" vertical="center"/>
    </xf>
    <xf numFmtId="0" fontId="5" fillId="7" borderId="117" xfId="3" applyNumberFormat="1" applyFont="1" applyFill="1" applyBorder="1" applyAlignment="1">
      <alignment horizontal="center" vertical="center"/>
    </xf>
    <xf numFmtId="0" fontId="5" fillId="7" borderId="121" xfId="3" applyNumberFormat="1" applyFont="1" applyFill="1" applyBorder="1" applyAlignment="1">
      <alignment horizontal="center" vertical="center"/>
    </xf>
    <xf numFmtId="0" fontId="5" fillId="3" borderId="121" xfId="3" applyNumberFormat="1" applyFont="1" applyFill="1" applyBorder="1" applyAlignment="1">
      <alignment horizontal="center" vertical="center"/>
    </xf>
    <xf numFmtId="0" fontId="5" fillId="3" borderId="0" xfId="3" applyNumberFormat="1" applyFont="1" applyFill="1" applyBorder="1" applyAlignment="1">
      <alignment horizontal="center" vertical="center"/>
    </xf>
    <xf numFmtId="0" fontId="5" fillId="3" borderId="116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center" vertical="center"/>
    </xf>
    <xf numFmtId="0" fontId="1" fillId="3" borderId="52" xfId="3" applyNumberFormat="1" applyFont="1" applyFill="1" applyBorder="1" applyAlignment="1">
      <alignment horizontal="left" vertical="center"/>
    </xf>
    <xf numFmtId="0" fontId="5" fillId="3" borderId="1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left" vertical="center"/>
    </xf>
    <xf numFmtId="0" fontId="5" fillId="3" borderId="16" xfId="3" applyNumberFormat="1" applyFont="1" applyFill="1" applyBorder="1" applyAlignment="1">
      <alignment horizontal="left" vertical="center"/>
    </xf>
    <xf numFmtId="0" fontId="5" fillId="3" borderId="17" xfId="3" applyNumberFormat="1" applyFont="1" applyFill="1" applyBorder="1" applyAlignment="1">
      <alignment horizontal="left" vertical="center"/>
    </xf>
    <xf numFmtId="1" fontId="6" fillId="3" borderId="1" xfId="3" applyNumberFormat="1" applyFont="1" applyFill="1" applyBorder="1" applyAlignment="1">
      <alignment horizontal="center" vertical="center"/>
    </xf>
    <xf numFmtId="1" fontId="6" fillId="5" borderId="1" xfId="3" applyNumberFormat="1" applyFont="1" applyFill="1" applyBorder="1" applyAlignment="1">
      <alignment horizontal="center" vertical="center"/>
    </xf>
    <xf numFmtId="1" fontId="6" fillId="3" borderId="2" xfId="3" applyNumberFormat="1" applyFont="1" applyFill="1" applyBorder="1" applyAlignment="1">
      <alignment horizontal="center" vertical="center"/>
    </xf>
    <xf numFmtId="1" fontId="6" fillId="7" borderId="67" xfId="3" applyNumberFormat="1" applyFont="1" applyFill="1" applyBorder="1" applyAlignment="1">
      <alignment horizontal="center" vertical="center"/>
    </xf>
    <xf numFmtId="1" fontId="6" fillId="7" borderId="1" xfId="3" applyNumberFormat="1" applyFont="1" applyFill="1" applyBorder="1" applyAlignment="1">
      <alignment horizontal="center" vertical="center"/>
    </xf>
    <xf numFmtId="1" fontId="6" fillId="3" borderId="67" xfId="3" applyNumberFormat="1" applyFont="1" applyFill="1" applyBorder="1" applyAlignment="1">
      <alignment horizontal="center" vertical="center"/>
    </xf>
    <xf numFmtId="1" fontId="6" fillId="3" borderId="52" xfId="3" applyNumberFormat="1" applyFont="1" applyFill="1" applyBorder="1" applyAlignment="1">
      <alignment horizontal="center" vertical="center"/>
    </xf>
    <xf numFmtId="1" fontId="6" fillId="3" borderId="16" xfId="3" applyNumberFormat="1" applyFont="1" applyFill="1" applyBorder="1" applyAlignment="1">
      <alignment horizontal="center" vertical="center"/>
    </xf>
    <xf numFmtId="1" fontId="6" fillId="7" borderId="52" xfId="3" applyNumberFormat="1" applyFont="1" applyFill="1" applyBorder="1" applyAlignment="1">
      <alignment horizontal="center" vertical="center"/>
    </xf>
    <xf numFmtId="1" fontId="6" fillId="3" borderId="17" xfId="3" applyNumberFormat="1" applyFont="1" applyFill="1" applyBorder="1" applyAlignment="1">
      <alignment horizontal="center" vertical="center"/>
    </xf>
    <xf numFmtId="1" fontId="6" fillId="3" borderId="9" xfId="3" applyNumberFormat="1" applyFont="1" applyFill="1" applyBorder="1" applyAlignment="1">
      <alignment horizontal="center" vertical="center"/>
    </xf>
    <xf numFmtId="1" fontId="6" fillId="5" borderId="9" xfId="3" applyNumberFormat="1" applyFont="1" applyFill="1" applyBorder="1" applyAlignment="1">
      <alignment horizontal="center" vertical="center"/>
    </xf>
    <xf numFmtId="1" fontId="6" fillId="3" borderId="66" xfId="3" applyNumberFormat="1" applyFont="1" applyFill="1" applyBorder="1" applyAlignment="1">
      <alignment horizontal="center" vertical="center"/>
    </xf>
    <xf numFmtId="1" fontId="6" fillId="7" borderId="68" xfId="3" applyNumberFormat="1" applyFont="1" applyFill="1" applyBorder="1" applyAlignment="1">
      <alignment horizontal="center" vertical="center"/>
    </xf>
    <xf numFmtId="1" fontId="6" fillId="7" borderId="9" xfId="3" applyNumberFormat="1" applyFont="1" applyFill="1" applyBorder="1" applyAlignment="1">
      <alignment horizontal="center" vertical="center"/>
    </xf>
    <xf numFmtId="1" fontId="6" fillId="3" borderId="68" xfId="3" applyNumberFormat="1" applyFont="1" applyFill="1" applyBorder="1" applyAlignment="1">
      <alignment horizontal="center" vertical="center"/>
    </xf>
    <xf numFmtId="1" fontId="6" fillId="3" borderId="60" xfId="3" applyNumberFormat="1" applyFont="1" applyFill="1" applyBorder="1" applyAlignment="1">
      <alignment horizontal="center" vertical="center"/>
    </xf>
    <xf numFmtId="1" fontId="6" fillId="3" borderId="37" xfId="3" applyNumberFormat="1" applyFont="1" applyFill="1" applyBorder="1" applyAlignment="1">
      <alignment horizontal="center" vertical="center"/>
    </xf>
    <xf numFmtId="1" fontId="6" fillId="7" borderId="60" xfId="3" applyNumberFormat="1" applyFont="1" applyFill="1" applyBorder="1" applyAlignment="1">
      <alignment horizontal="center" vertical="center"/>
    </xf>
    <xf numFmtId="0" fontId="22" fillId="3" borderId="48" xfId="3" applyNumberFormat="1" applyFont="1" applyFill="1" applyBorder="1" applyAlignment="1">
      <alignment horizontal="center" vertical="center"/>
    </xf>
    <xf numFmtId="0" fontId="22" fillId="4" borderId="1" xfId="3" applyNumberFormat="1" applyFont="1" applyFill="1" applyBorder="1" applyAlignment="1">
      <alignment horizontal="left" vertical="center" wrapText="1"/>
    </xf>
    <xf numFmtId="0" fontId="5" fillId="2" borderId="0" xfId="3" applyFont="1" applyFill="1" applyBorder="1" applyAlignment="1" applyProtection="1">
      <alignment horizontal="center" vertical="top" wrapText="1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" xfId="3" applyNumberFormat="1" applyFont="1" applyFill="1" applyBorder="1" applyAlignment="1">
      <alignment horizontal="center" vertical="center"/>
    </xf>
    <xf numFmtId="0" fontId="1" fillId="4" borderId="12" xfId="3" applyNumberFormat="1" applyFont="1" applyFill="1" applyBorder="1" applyAlignment="1">
      <alignment horizontal="center" vertical="center"/>
    </xf>
    <xf numFmtId="0" fontId="1" fillId="3" borderId="6" xfId="3" applyNumberFormat="1" applyFont="1" applyFill="1" applyBorder="1" applyAlignment="1">
      <alignment horizontal="left" vertical="center"/>
    </xf>
    <xf numFmtId="0" fontId="5" fillId="3" borderId="6" xfId="3" applyNumberFormat="1" applyFont="1" applyFill="1" applyBorder="1" applyAlignment="1">
      <alignment horizontal="center" vertical="center"/>
    </xf>
    <xf numFmtId="0" fontId="5" fillId="7" borderId="6" xfId="3" applyNumberFormat="1" applyFont="1" applyFill="1" applyBorder="1" applyAlignment="1">
      <alignment horizontal="center" vertical="center"/>
    </xf>
    <xf numFmtId="0" fontId="5" fillId="3" borderId="123" xfId="3" applyNumberFormat="1" applyFont="1" applyFill="1" applyBorder="1" applyAlignment="1">
      <alignment horizontal="center" vertical="center"/>
    </xf>
    <xf numFmtId="0" fontId="1" fillId="3" borderId="7" xfId="3" applyNumberFormat="1" applyFont="1" applyFill="1" applyBorder="1" applyAlignment="1">
      <alignment horizontal="left" vertical="center" wrapText="1"/>
    </xf>
    <xf numFmtId="0" fontId="17" fillId="3" borderId="115" xfId="3" applyNumberFormat="1" applyFont="1" applyFill="1" applyBorder="1" applyAlignment="1">
      <alignment horizontal="right" vertical="center"/>
    </xf>
    <xf numFmtId="0" fontId="1" fillId="3" borderId="7" xfId="3" applyNumberFormat="1" applyFont="1" applyFill="1" applyBorder="1" applyAlignment="1">
      <alignment horizontal="left" vertical="center"/>
    </xf>
    <xf numFmtId="0" fontId="5" fillId="3" borderId="7" xfId="3" applyNumberFormat="1" applyFont="1" applyFill="1" applyBorder="1" applyAlignment="1">
      <alignment horizontal="center" vertical="center"/>
    </xf>
    <xf numFmtId="0" fontId="5" fillId="3" borderId="124" xfId="3" applyNumberFormat="1" applyFont="1" applyFill="1" applyBorder="1" applyAlignment="1">
      <alignment horizontal="center" vertical="center"/>
    </xf>
    <xf numFmtId="0" fontId="5" fillId="5" borderId="115" xfId="3" applyNumberFormat="1" applyFont="1" applyFill="1" applyBorder="1" applyAlignment="1">
      <alignment horizontal="center" vertical="center"/>
    </xf>
    <xf numFmtId="0" fontId="5" fillId="3" borderId="125" xfId="3" applyNumberFormat="1" applyFont="1" applyFill="1" applyBorder="1" applyAlignment="1">
      <alignment horizontal="center" vertical="center"/>
    </xf>
    <xf numFmtId="0" fontId="5" fillId="7" borderId="4" xfId="3" applyNumberFormat="1" applyFont="1" applyFill="1" applyBorder="1" applyAlignment="1">
      <alignment horizontal="center" vertical="center"/>
    </xf>
    <xf numFmtId="0" fontId="5" fillId="7" borderId="93" xfId="3" applyNumberFormat="1" applyFont="1" applyFill="1" applyBorder="1" applyAlignment="1">
      <alignment horizontal="center" vertical="center"/>
    </xf>
    <xf numFmtId="0" fontId="5" fillId="3" borderId="126" xfId="3" applyNumberFormat="1" applyFont="1" applyFill="1" applyBorder="1" applyAlignment="1">
      <alignment horizontal="center" vertical="center"/>
    </xf>
    <xf numFmtId="0" fontId="5" fillId="4" borderId="6" xfId="3" applyFill="1" applyBorder="1"/>
    <xf numFmtId="0" fontId="17" fillId="3" borderId="31" xfId="3" applyNumberFormat="1" applyFont="1" applyFill="1" applyBorder="1" applyAlignment="1">
      <alignment horizontal="right" vertical="center"/>
    </xf>
    <xf numFmtId="0" fontId="17" fillId="3" borderId="12" xfId="3" applyNumberFormat="1" applyFont="1" applyFill="1" applyBorder="1" applyAlignment="1">
      <alignment horizontal="right" vertical="center"/>
    </xf>
    <xf numFmtId="0" fontId="17" fillId="3" borderId="3" xfId="3" applyNumberFormat="1" applyFont="1" applyFill="1" applyBorder="1" applyAlignment="1">
      <alignment horizontal="center" vertical="center"/>
    </xf>
    <xf numFmtId="0" fontId="17" fillId="3" borderId="12" xfId="3" applyNumberFormat="1" applyFont="1" applyFill="1" applyBorder="1" applyAlignment="1">
      <alignment horizontal="center" vertical="center"/>
    </xf>
    <xf numFmtId="0" fontId="1" fillId="3" borderId="16" xfId="3" applyNumberFormat="1" applyFont="1" applyFill="1" applyBorder="1" applyAlignment="1" applyProtection="1">
      <alignment horizontal="center" vertical="center"/>
      <protection locked="0"/>
    </xf>
    <xf numFmtId="0" fontId="5" fillId="7" borderId="78" xfId="3" applyNumberFormat="1" applyFont="1" applyFill="1" applyBorder="1" applyAlignment="1" applyProtection="1">
      <alignment horizontal="center" vertical="center"/>
      <protection locked="0"/>
    </xf>
    <xf numFmtId="0" fontId="5" fillId="7" borderId="16" xfId="3" applyNumberFormat="1" applyFont="1" applyFill="1" applyBorder="1" applyAlignment="1" applyProtection="1">
      <alignment horizontal="center" vertical="center"/>
      <protection locked="0"/>
    </xf>
    <xf numFmtId="0" fontId="19" fillId="3" borderId="52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28" fillId="2" borderId="18" xfId="3" applyNumberFormat="1" applyFont="1" applyFill="1" applyBorder="1" applyAlignment="1" applyProtection="1">
      <alignment horizontal="left" vertical="center"/>
      <protection locked="0"/>
    </xf>
    <xf numFmtId="0" fontId="13" fillId="2" borderId="18" xfId="3" applyNumberFormat="1" applyFont="1" applyFill="1" applyBorder="1" applyAlignment="1" applyProtection="1">
      <alignment horizontal="left" vertical="center"/>
      <protection locked="0"/>
    </xf>
    <xf numFmtId="0" fontId="13" fillId="2" borderId="18" xfId="3" applyNumberFormat="1" applyFont="1" applyFill="1" applyBorder="1" applyAlignment="1" applyProtection="1">
      <alignment horizontal="center" vertical="center"/>
      <protection locked="0"/>
    </xf>
    <xf numFmtId="0" fontId="28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18" xfId="3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3" applyFont="1" applyFill="1" applyBorder="1" applyAlignment="1" applyProtection="1">
      <alignment horizontal="left" vertical="top"/>
      <protection locked="0"/>
    </xf>
    <xf numFmtId="0" fontId="16" fillId="2" borderId="0" xfId="3" applyFont="1" applyFill="1" applyBorder="1" applyAlignment="1" applyProtection="1">
      <alignment horizontal="right" vertical="center"/>
      <protection locked="0"/>
    </xf>
    <xf numFmtId="14" fontId="13" fillId="2" borderId="18" xfId="3" applyNumberFormat="1" applyFont="1" applyFill="1" applyBorder="1" applyAlignment="1" applyProtection="1">
      <alignment horizontal="center" vertical="center"/>
      <protection locked="0"/>
    </xf>
    <xf numFmtId="14" fontId="13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3" applyFont="1" applyFill="1" applyBorder="1" applyAlignment="1" applyProtection="1">
      <alignment horizontal="center" vertical="center" wrapText="1"/>
      <protection locked="0"/>
    </xf>
    <xf numFmtId="0" fontId="30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5" fillId="2" borderId="0" xfId="3" applyFont="1" applyFill="1" applyBorder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49" fontId="28" fillId="3" borderId="18" xfId="4" applyNumberFormat="1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 applyProtection="1">
      <alignment horizontal="center" vertical="center"/>
      <protection locked="0"/>
    </xf>
    <xf numFmtId="0" fontId="14" fillId="2" borderId="0" xfId="3" applyFont="1" applyFill="1" applyBorder="1" applyAlignment="1" applyProtection="1">
      <alignment horizontal="center"/>
      <protection locked="0"/>
    </xf>
    <xf numFmtId="0" fontId="13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3" applyFont="1" applyFill="1" applyBorder="1" applyAlignment="1" applyProtection="1">
      <alignment horizontal="center" vertical="top"/>
      <protection locked="0"/>
    </xf>
    <xf numFmtId="0" fontId="27" fillId="2" borderId="0" xfId="3" applyFont="1" applyFill="1" applyBorder="1" applyAlignment="1" applyProtection="1">
      <alignment horizontal="center" vertical="top" wrapText="1"/>
      <protection locked="0"/>
    </xf>
    <xf numFmtId="0" fontId="18" fillId="2" borderId="0" xfId="3" applyFont="1" applyFill="1" applyBorder="1" applyAlignment="1" applyProtection="1">
      <alignment horizontal="center" vertical="top" wrapText="1"/>
      <protection locked="0"/>
    </xf>
    <xf numFmtId="0" fontId="7" fillId="4" borderId="18" xfId="3" applyFont="1" applyFill="1" applyBorder="1" applyAlignment="1" applyProtection="1">
      <alignment vertical="center"/>
      <protection locked="0"/>
    </xf>
    <xf numFmtId="0" fontId="1" fillId="4" borderId="6" xfId="3" applyFont="1" applyFill="1" applyBorder="1" applyAlignment="1" applyProtection="1">
      <alignment horizontal="left" vertical="center" wrapText="1"/>
      <protection locked="0"/>
    </xf>
    <xf numFmtId="0" fontId="5" fillId="4" borderId="0" xfId="3" applyFont="1" applyFill="1" applyAlignment="1" applyProtection="1">
      <alignment horizontal="left" vertical="center" wrapText="1"/>
      <protection locked="0"/>
    </xf>
    <xf numFmtId="0" fontId="7" fillId="4" borderId="0" xfId="3" applyFont="1" applyFill="1" applyAlignment="1" applyProtection="1">
      <alignment horizontal="left" vertical="top"/>
      <protection locked="0"/>
    </xf>
    <xf numFmtId="0" fontId="26" fillId="4" borderId="4" xfId="3" applyFont="1" applyFill="1" applyBorder="1" applyAlignment="1">
      <alignment horizontal="center" vertical="center"/>
    </xf>
    <xf numFmtId="0" fontId="26" fillId="4" borderId="57" xfId="3" applyFont="1" applyFill="1" applyBorder="1" applyAlignment="1">
      <alignment horizontal="center" vertical="center"/>
    </xf>
    <xf numFmtId="0" fontId="26" fillId="4" borderId="93" xfId="3" applyFont="1" applyFill="1" applyBorder="1" applyAlignment="1">
      <alignment horizontal="center" vertical="center"/>
    </xf>
    <xf numFmtId="0" fontId="26" fillId="4" borderId="7" xfId="3" applyFont="1" applyFill="1" applyBorder="1" applyAlignment="1">
      <alignment horizontal="center" vertical="center"/>
    </xf>
    <xf numFmtId="0" fontId="26" fillId="4" borderId="18" xfId="3" applyFont="1" applyFill="1" applyBorder="1" applyAlignment="1">
      <alignment horizontal="center" vertical="center"/>
    </xf>
    <xf numFmtId="0" fontId="26" fillId="4" borderId="31" xfId="3" applyFont="1" applyFill="1" applyBorder="1" applyAlignment="1">
      <alignment horizontal="center" vertical="center"/>
    </xf>
    <xf numFmtId="0" fontId="26" fillId="4" borderId="2" xfId="3" applyFont="1" applyFill="1" applyBorder="1" applyAlignment="1">
      <alignment horizontal="center" vertical="center"/>
    </xf>
    <xf numFmtId="0" fontId="26" fillId="4" borderId="16" xfId="3" applyFont="1" applyFill="1" applyBorder="1" applyAlignment="1">
      <alignment horizontal="center" vertical="center"/>
    </xf>
    <xf numFmtId="0" fontId="26" fillId="4" borderId="17" xfId="3" applyFont="1" applyFill="1" applyBorder="1" applyAlignment="1">
      <alignment horizontal="center" vertical="center"/>
    </xf>
    <xf numFmtId="0" fontId="26" fillId="4" borderId="2" xfId="3" applyFont="1" applyFill="1" applyBorder="1" applyAlignment="1">
      <alignment horizontal="center"/>
    </xf>
    <xf numFmtId="0" fontId="26" fillId="4" borderId="16" xfId="3" applyFont="1" applyFill="1" applyBorder="1" applyAlignment="1">
      <alignment horizontal="center"/>
    </xf>
    <xf numFmtId="0" fontId="26" fillId="4" borderId="17" xfId="3" applyFont="1" applyFill="1" applyBorder="1" applyAlignment="1">
      <alignment horizontal="center"/>
    </xf>
    <xf numFmtId="0" fontId="10" fillId="4" borderId="0" xfId="3" applyFont="1" applyFill="1" applyAlignment="1" applyProtection="1">
      <alignment horizontal="left" vertical="top"/>
      <protection locked="0"/>
    </xf>
    <xf numFmtId="0" fontId="5" fillId="4" borderId="0" xfId="3" applyFont="1" applyFill="1" applyAlignment="1" applyProtection="1">
      <alignment horizontal="left" vertical="center"/>
      <protection locked="0"/>
    </xf>
    <xf numFmtId="0" fontId="5" fillId="4" borderId="0" xfId="3" applyFont="1" applyFill="1" applyAlignment="1" applyProtection="1">
      <alignment horizontal="left" vertical="top" wrapText="1"/>
      <protection locked="0"/>
    </xf>
    <xf numFmtId="0" fontId="26" fillId="4" borderId="4" xfId="3" applyFont="1" applyFill="1" applyBorder="1" applyAlignment="1">
      <alignment horizontal="center" vertical="center" wrapText="1"/>
    </xf>
    <xf numFmtId="0" fontId="26" fillId="4" borderId="57" xfId="3" applyFont="1" applyFill="1" applyBorder="1" applyAlignment="1">
      <alignment horizontal="center" vertical="center" wrapText="1"/>
    </xf>
    <xf numFmtId="0" fontId="26" fillId="4" borderId="93" xfId="3" applyFont="1" applyFill="1" applyBorder="1" applyAlignment="1">
      <alignment horizontal="center" vertical="center" wrapText="1"/>
    </xf>
    <xf numFmtId="0" fontId="26" fillId="4" borderId="7" xfId="3" applyFont="1" applyFill="1" applyBorder="1" applyAlignment="1">
      <alignment horizontal="center" vertical="center" wrapText="1"/>
    </xf>
    <xf numFmtId="0" fontId="26" fillId="4" borderId="18" xfId="3" applyFont="1" applyFill="1" applyBorder="1" applyAlignment="1">
      <alignment horizontal="center" vertical="center" wrapText="1"/>
    </xf>
    <xf numFmtId="0" fontId="26" fillId="4" borderId="31" xfId="3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4" borderId="4" xfId="3" applyFont="1" applyFill="1" applyBorder="1" applyAlignment="1">
      <alignment horizontal="center" vertical="center" wrapText="1"/>
    </xf>
    <xf numFmtId="0" fontId="18" fillId="4" borderId="57" xfId="3" applyFont="1" applyFill="1" applyBorder="1" applyAlignment="1">
      <alignment horizontal="center" vertical="center" wrapText="1"/>
    </xf>
    <xf numFmtId="0" fontId="18" fillId="4" borderId="93" xfId="3" applyFont="1" applyFill="1" applyBorder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 wrapText="1"/>
    </xf>
    <xf numFmtId="0" fontId="18" fillId="4" borderId="18" xfId="3" applyFont="1" applyFill="1" applyBorder="1" applyAlignment="1">
      <alignment horizontal="center" vertical="center" wrapText="1"/>
    </xf>
    <xf numFmtId="0" fontId="18" fillId="4" borderId="31" xfId="3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0" xfId="3" applyFont="1" applyFill="1" applyAlignment="1" applyProtection="1">
      <alignment horizontal="center" vertical="center"/>
      <protection locked="0"/>
    </xf>
    <xf numFmtId="0" fontId="5" fillId="4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4" borderId="5" xfId="3" applyNumberFormat="1" applyFont="1" applyFill="1" applyBorder="1" applyAlignment="1" applyProtection="1">
      <alignment horizontal="center" vertical="center" textRotation="90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26" fillId="4" borderId="2" xfId="3" applyFont="1" applyFill="1" applyBorder="1"/>
    <xf numFmtId="0" fontId="26" fillId="4" borderId="16" xfId="3" applyFont="1" applyFill="1" applyBorder="1"/>
    <xf numFmtId="0" fontId="26" fillId="4" borderId="17" xfId="3" applyFont="1" applyFill="1" applyBorder="1"/>
    <xf numFmtId="0" fontId="29" fillId="4" borderId="2" xfId="3" applyFont="1" applyFill="1" applyBorder="1" applyAlignment="1">
      <alignment horizontal="center"/>
    </xf>
    <xf numFmtId="0" fontId="29" fillId="4" borderId="16" xfId="3" applyFont="1" applyFill="1" applyBorder="1" applyAlignment="1">
      <alignment horizontal="center"/>
    </xf>
    <xf numFmtId="0" fontId="29" fillId="4" borderId="17" xfId="3" applyFont="1" applyFill="1" applyBorder="1" applyAlignment="1">
      <alignment horizontal="center"/>
    </xf>
    <xf numFmtId="0" fontId="26" fillId="4" borderId="2" xfId="3" applyFont="1" applyFill="1" applyBorder="1" applyAlignment="1">
      <alignment horizontal="center" vertical="center" wrapText="1"/>
    </xf>
    <xf numFmtId="0" fontId="26" fillId="4" borderId="16" xfId="3" applyFont="1" applyFill="1" applyBorder="1" applyAlignment="1">
      <alignment horizontal="center" vertical="center" wrapText="1"/>
    </xf>
    <xf numFmtId="0" fontId="26" fillId="4" borderId="17" xfId="3" applyFont="1" applyFill="1" applyBorder="1" applyAlignment="1">
      <alignment horizontal="center" vertical="center" wrapText="1"/>
    </xf>
    <xf numFmtId="0" fontId="5" fillId="4" borderId="2" xfId="3" applyFill="1" applyBorder="1" applyAlignment="1">
      <alignment horizontal="center" vertical="center"/>
    </xf>
    <xf numFmtId="0" fontId="5" fillId="4" borderId="16" xfId="3" applyFill="1" applyBorder="1" applyAlignment="1">
      <alignment horizontal="center" vertical="center"/>
    </xf>
    <xf numFmtId="0" fontId="5" fillId="4" borderId="17" xfId="3" applyFill="1" applyBorder="1" applyAlignment="1">
      <alignment horizontal="center" vertical="center"/>
    </xf>
    <xf numFmtId="0" fontId="5" fillId="4" borderId="2" xfId="3" applyFill="1" applyBorder="1" applyAlignment="1">
      <alignment horizontal="center"/>
    </xf>
    <xf numFmtId="0" fontId="5" fillId="4" borderId="16" xfId="3" applyFill="1" applyBorder="1" applyAlignment="1">
      <alignment horizontal="center"/>
    </xf>
    <xf numFmtId="0" fontId="5" fillId="4" borderId="17" xfId="3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16" xfId="3" applyFont="1" applyFill="1" applyBorder="1" applyAlignment="1">
      <alignment horizontal="center"/>
    </xf>
    <xf numFmtId="0" fontId="6" fillId="4" borderId="17" xfId="3" applyFont="1" applyFill="1" applyBorder="1" applyAlignment="1">
      <alignment horizontal="center"/>
    </xf>
    <xf numFmtId="0" fontId="5" fillId="4" borderId="3" xfId="3" applyNumberFormat="1" applyFont="1" applyFill="1" applyBorder="1" applyAlignment="1">
      <alignment horizontal="left" vertical="center" wrapText="1"/>
    </xf>
    <xf numFmtId="0" fontId="5" fillId="4" borderId="28" xfId="3" applyNumberFormat="1" applyFont="1" applyFill="1" applyBorder="1" applyAlignment="1">
      <alignment horizontal="left" vertical="center" wrapText="1"/>
    </xf>
    <xf numFmtId="0" fontId="6" fillId="3" borderId="93" xfId="3" applyNumberFormat="1" applyFont="1" applyFill="1" applyBorder="1" applyAlignment="1">
      <alignment horizontal="center" vertical="center"/>
    </xf>
    <xf numFmtId="0" fontId="6" fillId="3" borderId="3" xfId="3" applyNumberFormat="1" applyFont="1" applyFill="1" applyBorder="1" applyAlignment="1">
      <alignment horizontal="center" vertical="center"/>
    </xf>
    <xf numFmtId="0" fontId="6" fillId="3" borderId="28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NumberFormat="1" applyFont="1" applyFill="1" applyBorder="1" applyAlignment="1">
      <alignment horizontal="left" vertical="center" wrapText="1"/>
    </xf>
    <xf numFmtId="0" fontId="5" fillId="4" borderId="25" xfId="3" applyNumberFormat="1" applyFont="1" applyFill="1" applyBorder="1" applyAlignment="1">
      <alignment horizontal="left" vertical="center" wrapText="1"/>
    </xf>
    <xf numFmtId="0" fontId="6" fillId="3" borderId="17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25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left" vertical="center"/>
    </xf>
    <xf numFmtId="0" fontId="5" fillId="3" borderId="16" xfId="3" applyNumberFormat="1" applyFont="1" applyFill="1" applyBorder="1" applyAlignment="1">
      <alignment horizontal="left" vertical="center"/>
    </xf>
    <xf numFmtId="0" fontId="5" fillId="3" borderId="17" xfId="3" applyNumberFormat="1" applyFont="1" applyFill="1" applyBorder="1" applyAlignment="1">
      <alignment horizontal="left" vertical="center"/>
    </xf>
    <xf numFmtId="0" fontId="1" fillId="3" borderId="97" xfId="3" applyNumberFormat="1" applyFont="1" applyFill="1" applyBorder="1" applyAlignment="1">
      <alignment horizontal="left" vertical="center" wrapText="1"/>
    </xf>
    <xf numFmtId="0" fontId="5" fillId="3" borderId="94" xfId="3" applyNumberFormat="1" applyFont="1" applyFill="1" applyBorder="1" applyAlignment="1">
      <alignment horizontal="left" vertical="center" wrapText="1"/>
    </xf>
    <xf numFmtId="0" fontId="5" fillId="3" borderId="122" xfId="3" applyNumberFormat="1" applyFont="1" applyFill="1" applyBorder="1" applyAlignment="1">
      <alignment horizontal="left" vertical="center" wrapText="1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52" xfId="3" applyFont="1" applyFill="1" applyBorder="1" applyAlignment="1" applyProtection="1">
      <alignment horizontal="center" vertical="center"/>
      <protection locked="0"/>
    </xf>
    <xf numFmtId="0" fontId="1" fillId="3" borderId="1" xfId="3" applyFont="1" applyFill="1" applyBorder="1" applyAlignment="1" applyProtection="1">
      <alignment horizontal="center" vertical="center"/>
      <protection locked="0"/>
    </xf>
    <xf numFmtId="0" fontId="5" fillId="3" borderId="12" xfId="3" applyNumberFormat="1" applyFont="1" applyFill="1" applyBorder="1" applyAlignment="1">
      <alignment horizontal="center" vertical="center" wrapText="1"/>
    </xf>
    <xf numFmtId="0" fontId="5" fillId="3" borderId="43" xfId="3" applyNumberFormat="1" applyFont="1" applyFill="1" applyBorder="1" applyAlignment="1">
      <alignment horizontal="center" vertical="center" wrapText="1"/>
    </xf>
    <xf numFmtId="0" fontId="5" fillId="3" borderId="6" xfId="3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 applyProtection="1">
      <alignment horizontal="center" vertical="center" textRotation="90" wrapText="1"/>
      <protection locked="0"/>
    </xf>
    <xf numFmtId="0" fontId="5" fillId="3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33" xfId="3" applyFont="1" applyFill="1" applyBorder="1" applyAlignment="1" applyProtection="1">
      <alignment horizontal="center" vertical="center"/>
      <protection locked="0"/>
    </xf>
    <xf numFmtId="0" fontId="5" fillId="3" borderId="17" xfId="3" applyFont="1" applyFill="1" applyBorder="1" applyAlignment="1" applyProtection="1">
      <alignment horizontal="center" vertical="center"/>
      <protection locked="0"/>
    </xf>
    <xf numFmtId="0" fontId="5" fillId="7" borderId="17" xfId="3" applyFont="1" applyFill="1" applyBorder="1" applyAlignment="1" applyProtection="1">
      <alignment horizontal="center" vertical="center"/>
      <protection locked="0"/>
    </xf>
    <xf numFmtId="0" fontId="5" fillId="7" borderId="1" xfId="3" applyFont="1" applyFill="1" applyBorder="1" applyAlignment="1" applyProtection="1">
      <alignment horizontal="center" vertical="center"/>
      <protection locked="0"/>
    </xf>
    <xf numFmtId="0" fontId="5" fillId="7" borderId="52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5" fillId="3" borderId="53" xfId="3" applyFont="1" applyFill="1" applyBorder="1" applyAlignment="1" applyProtection="1">
      <alignment horizontal="center" vertical="center" textRotation="90" wrapText="1"/>
      <protection locked="0"/>
    </xf>
    <xf numFmtId="0" fontId="5" fillId="3" borderId="64" xfId="3" applyFont="1" applyFill="1" applyBorder="1" applyAlignment="1" applyProtection="1">
      <alignment horizontal="center" vertical="center" textRotation="90" wrapText="1"/>
      <protection locked="0"/>
    </xf>
    <xf numFmtId="0" fontId="1" fillId="3" borderId="52" xfId="3" applyFont="1" applyFill="1" applyBorder="1" applyAlignment="1" applyProtection="1">
      <alignment horizontal="center" vertical="center"/>
      <protection locked="0"/>
    </xf>
    <xf numFmtId="0" fontId="1" fillId="3" borderId="17" xfId="3" applyFont="1" applyFill="1" applyBorder="1" applyAlignment="1" applyProtection="1">
      <alignment horizontal="center" vertical="center"/>
      <protection locked="0"/>
    </xf>
    <xf numFmtId="0" fontId="5" fillId="7" borderId="3" xfId="3" applyFont="1" applyFill="1" applyBorder="1" applyAlignment="1" applyProtection="1">
      <alignment horizontal="center" vertical="center" textRotation="90" wrapText="1"/>
      <protection locked="0"/>
    </xf>
    <xf numFmtId="0" fontId="5" fillId="7" borderId="5" xfId="3" applyFont="1" applyFill="1" applyBorder="1" applyAlignment="1" applyProtection="1">
      <alignment horizontal="center" vertical="center" textRotation="90" wrapText="1"/>
      <protection locked="0"/>
    </xf>
    <xf numFmtId="0" fontId="5" fillId="7" borderId="3" xfId="3" applyFont="1" applyFill="1" applyBorder="1" applyAlignment="1" applyProtection="1">
      <alignment horizontal="center" vertical="center"/>
      <protection locked="0"/>
    </xf>
    <xf numFmtId="0" fontId="5" fillId="7" borderId="5" xfId="3" applyFont="1" applyFill="1" applyBorder="1" applyAlignment="1" applyProtection="1">
      <alignment horizontal="center" vertical="center"/>
      <protection locked="0"/>
    </xf>
    <xf numFmtId="0" fontId="5" fillId="7" borderId="53" xfId="3" applyFont="1" applyFill="1" applyBorder="1" applyAlignment="1" applyProtection="1">
      <alignment horizontal="center" vertical="center" textRotation="90" wrapText="1"/>
      <protection locked="0"/>
    </xf>
    <xf numFmtId="0" fontId="5" fillId="7" borderId="64" xfId="3" applyFont="1" applyFill="1" applyBorder="1" applyAlignment="1" applyProtection="1">
      <alignment horizontal="center" vertical="center" textRotation="90" wrapText="1"/>
      <protection locked="0"/>
    </xf>
    <xf numFmtId="0" fontId="2" fillId="3" borderId="53" xfId="3" applyFont="1" applyFill="1" applyBorder="1" applyAlignment="1" applyProtection="1">
      <alignment horizontal="left" vertical="center" wrapText="1"/>
      <protection locked="0"/>
    </xf>
    <xf numFmtId="0" fontId="2" fillId="3" borderId="62" xfId="3" applyFont="1" applyFill="1" applyBorder="1" applyAlignment="1" applyProtection="1">
      <alignment horizontal="left" vertical="center" wrapText="1"/>
      <protection locked="0"/>
    </xf>
    <xf numFmtId="0" fontId="2" fillId="3" borderId="64" xfId="3" applyFont="1" applyFill="1" applyBorder="1" applyAlignment="1" applyProtection="1">
      <alignment horizontal="left" vertical="center" wrapText="1"/>
      <protection locked="0"/>
    </xf>
    <xf numFmtId="0" fontId="5" fillId="3" borderId="17" xfId="3" applyFont="1" applyFill="1" applyBorder="1" applyAlignment="1" applyProtection="1">
      <alignment horizontal="center" vertical="center" wrapText="1"/>
      <protection locked="0"/>
    </xf>
    <xf numFmtId="0" fontId="5" fillId="3" borderId="1" xfId="3" applyFont="1" applyFill="1" applyBorder="1" applyAlignment="1" applyProtection="1">
      <alignment horizontal="center" vertical="center" wrapText="1"/>
      <protection locked="0"/>
    </xf>
    <xf numFmtId="0" fontId="5" fillId="3" borderId="52" xfId="3" applyFont="1" applyFill="1" applyBorder="1" applyAlignment="1" applyProtection="1">
      <alignment horizontal="center" vertical="center" wrapText="1"/>
      <protection locked="0"/>
    </xf>
    <xf numFmtId="0" fontId="5" fillId="3" borderId="73" xfId="3" applyFont="1" applyFill="1" applyBorder="1" applyAlignment="1" applyProtection="1">
      <alignment horizontal="center" vertical="center" wrapText="1"/>
      <protection locked="0"/>
    </xf>
    <xf numFmtId="0" fontId="5" fillId="3" borderId="74" xfId="3" applyFont="1" applyFill="1" applyBorder="1" applyAlignment="1" applyProtection="1">
      <alignment horizontal="center" vertical="center" wrapText="1"/>
      <protection locked="0"/>
    </xf>
    <xf numFmtId="0" fontId="5" fillId="3" borderId="55" xfId="3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0" fillId="0" borderId="32" xfId="0" applyBorder="1"/>
    <xf numFmtId="0" fontId="5" fillId="3" borderId="1" xfId="3" applyFont="1" applyFill="1" applyBorder="1" applyAlignment="1" applyProtection="1">
      <alignment horizontal="center" vertical="center" textRotation="90" wrapText="1"/>
      <protection locked="0"/>
    </xf>
    <xf numFmtId="0" fontId="5" fillId="3" borderId="12" xfId="3" applyFont="1" applyFill="1" applyBorder="1" applyAlignment="1" applyProtection="1">
      <alignment horizontal="center" vertical="center" textRotation="90" wrapText="1"/>
      <protection locked="0"/>
    </xf>
    <xf numFmtId="0" fontId="5" fillId="3" borderId="25" xfId="3" applyFont="1" applyFill="1" applyBorder="1" applyAlignment="1" applyProtection="1">
      <alignment horizontal="center" vertical="center" wrapText="1"/>
      <protection locked="0"/>
    </xf>
    <xf numFmtId="0" fontId="5" fillId="7" borderId="28" xfId="3" applyFont="1" applyFill="1" applyBorder="1" applyAlignment="1" applyProtection="1">
      <alignment horizontal="center" vertical="center" textRotation="90" wrapText="1"/>
      <protection locked="0"/>
    </xf>
    <xf numFmtId="0" fontId="5" fillId="7" borderId="29" xfId="3" applyFont="1" applyFill="1" applyBorder="1" applyAlignment="1" applyProtection="1">
      <alignment horizontal="center" vertical="center" textRotation="90" wrapText="1"/>
      <protection locked="0"/>
    </xf>
    <xf numFmtId="0" fontId="2" fillId="3" borderId="84" xfId="3" applyNumberFormat="1" applyFont="1" applyFill="1" applyBorder="1" applyAlignment="1">
      <alignment horizontal="center" vertical="center" textRotation="255" wrapText="1"/>
    </xf>
    <xf numFmtId="0" fontId="2" fillId="3" borderId="99" xfId="3" applyNumberFormat="1" applyFont="1" applyFill="1" applyBorder="1" applyAlignment="1">
      <alignment horizontal="center" vertical="center" textRotation="255" wrapText="1"/>
    </xf>
    <xf numFmtId="0" fontId="2" fillId="3" borderId="39" xfId="3" applyNumberFormat="1" applyFont="1" applyFill="1" applyBorder="1" applyAlignment="1">
      <alignment horizontal="center" vertical="center" textRotation="255" wrapText="1"/>
    </xf>
    <xf numFmtId="0" fontId="5" fillId="3" borderId="17" xfId="3" applyFont="1" applyFill="1" applyBorder="1" applyAlignment="1" applyProtection="1">
      <alignment horizontal="center" vertical="center" textRotation="90" wrapText="1"/>
      <protection locked="0"/>
    </xf>
    <xf numFmtId="0" fontId="5" fillId="7" borderId="25" xfId="3" applyFont="1" applyFill="1" applyBorder="1" applyAlignment="1" applyProtection="1">
      <alignment horizontal="center" vertical="center"/>
      <protection locked="0"/>
    </xf>
    <xf numFmtId="0" fontId="5" fillId="3" borderId="2" xfId="3" applyNumberFormat="1" applyFont="1" applyFill="1" applyBorder="1" applyAlignment="1">
      <alignment horizontal="center" vertical="center"/>
    </xf>
    <xf numFmtId="0" fontId="1" fillId="3" borderId="94" xfId="3" applyNumberFormat="1" applyFont="1" applyFill="1" applyBorder="1" applyAlignment="1">
      <alignment horizontal="center" vertical="center"/>
    </xf>
    <xf numFmtId="0" fontId="1" fillId="3" borderId="87" xfId="3" applyNumberFormat="1" applyFont="1" applyFill="1" applyBorder="1" applyAlignment="1">
      <alignment horizontal="center" vertical="center"/>
    </xf>
    <xf numFmtId="0" fontId="1" fillId="3" borderId="38" xfId="3" applyNumberFormat="1" applyFont="1" applyFill="1" applyBorder="1" applyAlignment="1">
      <alignment horizontal="center" vertical="center"/>
    </xf>
    <xf numFmtId="0" fontId="1" fillId="3" borderId="100" xfId="3" applyNumberFormat="1" applyFont="1" applyFill="1" applyBorder="1" applyAlignment="1">
      <alignment horizontal="center" vertical="center"/>
    </xf>
    <xf numFmtId="0" fontId="1" fillId="3" borderId="37" xfId="3" applyNumberFormat="1" applyFont="1" applyFill="1" applyBorder="1" applyAlignment="1">
      <alignment horizontal="center" vertical="center"/>
    </xf>
    <xf numFmtId="0" fontId="1" fillId="3" borderId="40" xfId="3" applyNumberFormat="1" applyFont="1" applyFill="1" applyBorder="1" applyAlignment="1">
      <alignment horizontal="center" vertical="center"/>
    </xf>
    <xf numFmtId="0" fontId="25" fillId="3" borderId="102" xfId="3" applyNumberFormat="1" applyFont="1" applyFill="1" applyBorder="1" applyAlignment="1">
      <alignment horizontal="center" vertical="center"/>
    </xf>
    <xf numFmtId="0" fontId="25" fillId="3" borderId="103" xfId="3" applyNumberFormat="1" applyFont="1" applyFill="1" applyBorder="1" applyAlignment="1">
      <alignment horizontal="center" vertical="center"/>
    </xf>
    <xf numFmtId="0" fontId="1" fillId="7" borderId="17" xfId="3" applyFont="1" applyFill="1" applyBorder="1" applyAlignment="1" applyProtection="1">
      <alignment horizontal="center" vertical="center"/>
      <protection locked="0"/>
    </xf>
    <xf numFmtId="0" fontId="5" fillId="3" borderId="28" xfId="3" applyFont="1" applyFill="1" applyBorder="1" applyAlignment="1" applyProtection="1">
      <alignment horizontal="center" vertical="center" textRotation="90" wrapText="1"/>
      <protection locked="0"/>
    </xf>
    <xf numFmtId="0" fontId="5" fillId="3" borderId="29" xfId="3" applyFont="1" applyFill="1" applyBorder="1" applyAlignment="1" applyProtection="1">
      <alignment horizontal="center" vertical="center" textRotation="90" wrapText="1"/>
      <protection locked="0"/>
    </xf>
    <xf numFmtId="0" fontId="5" fillId="5" borderId="3" xfId="3" applyFont="1" applyFill="1" applyBorder="1" applyAlignment="1" applyProtection="1">
      <alignment horizontal="center" vertical="center" textRotation="90"/>
      <protection locked="0"/>
    </xf>
    <xf numFmtId="0" fontId="5" fillId="5" borderId="12" xfId="3" applyFont="1" applyFill="1" applyBorder="1" applyAlignment="1" applyProtection="1">
      <alignment horizontal="center" vertical="center" textRotation="90" wrapText="1"/>
      <protection locked="0"/>
    </xf>
    <xf numFmtId="0" fontId="5" fillId="5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25" xfId="3" applyFont="1" applyFill="1" applyBorder="1" applyAlignment="1" applyProtection="1">
      <alignment horizontal="center" vertical="center"/>
      <protection locked="0"/>
    </xf>
    <xf numFmtId="0" fontId="1" fillId="4" borderId="0" xfId="3" applyFont="1" applyFill="1" applyBorder="1" applyAlignment="1">
      <alignment vertical="top"/>
    </xf>
    <xf numFmtId="0" fontId="5" fillId="4" borderId="0" xfId="3" applyFill="1" applyBorder="1" applyAlignment="1">
      <alignment vertical="top"/>
    </xf>
    <xf numFmtId="0" fontId="1" fillId="4" borderId="57" xfId="3" applyFont="1" applyFill="1" applyBorder="1"/>
    <xf numFmtId="0" fontId="5" fillId="4" borderId="57" xfId="3" applyFill="1" applyBorder="1"/>
  </cellXfs>
  <cellStyles count="7">
    <cellStyle name="Денежный" xfId="5" builtinId="4"/>
    <cellStyle name="Обычный" xfId="0" builtinId="0"/>
    <cellStyle name="Обычный 2" xfId="1"/>
    <cellStyle name="Обычный 3" xfId="2"/>
    <cellStyle name="Обычный 4" xfId="3"/>
    <cellStyle name="Стиль 1" xfId="6"/>
    <cellStyle name="Финансовый" xfId="4" builtin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C35"/>
  <sheetViews>
    <sheetView showGridLines="0" topLeftCell="A16" workbookViewId="0">
      <selection activeCell="Y23" sqref="Y23:AX23"/>
    </sheetView>
  </sheetViews>
  <sheetFormatPr defaultColWidth="14.6640625" defaultRowHeight="13.5" customHeight="1"/>
  <cols>
    <col min="1" max="1" width="6.5" style="2" customWidth="1"/>
    <col min="2" max="2" width="2.33203125" style="2" customWidth="1"/>
    <col min="3" max="3" width="3.83203125" style="2" customWidth="1"/>
    <col min="4" max="50" width="3.33203125" style="2" customWidth="1"/>
    <col min="51" max="51" width="4.33203125" style="2" customWidth="1"/>
    <col min="52" max="52" width="3.83203125" style="2" customWidth="1"/>
    <col min="53" max="53" width="3.5" style="2" customWidth="1"/>
    <col min="54" max="54" width="3" style="2" customWidth="1"/>
    <col min="55" max="16384" width="14.6640625" style="2"/>
  </cols>
  <sheetData>
    <row r="1" spans="1:55" ht="25.5" customHeight="1">
      <c r="A1" s="485"/>
      <c r="B1" s="48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 t="s">
        <v>379</v>
      </c>
      <c r="AV1" s="489"/>
      <c r="AW1" s="489"/>
      <c r="AX1" s="489"/>
      <c r="AY1" s="489"/>
      <c r="AZ1" s="489"/>
      <c r="BA1" s="489"/>
      <c r="BB1" s="489"/>
      <c r="BC1" s="489"/>
    </row>
    <row r="2" spans="1:55" ht="21" customHeight="1">
      <c r="A2" s="478"/>
      <c r="B2" s="47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 t="s">
        <v>380</v>
      </c>
      <c r="AV2" s="490"/>
      <c r="AW2" s="490"/>
      <c r="AX2" s="490"/>
      <c r="AY2" s="490"/>
      <c r="AZ2" s="490"/>
      <c r="BA2" s="490"/>
      <c r="BB2" s="490"/>
      <c r="BC2" s="490"/>
    </row>
    <row r="3" spans="1:55" s="310" customFormat="1" ht="15" customHeight="1">
      <c r="A3" s="478"/>
      <c r="B3" s="47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41"/>
      <c r="AU3" s="490" t="s">
        <v>381</v>
      </c>
      <c r="AV3" s="490"/>
      <c r="AW3" s="490"/>
      <c r="AX3" s="490"/>
      <c r="AY3" s="490"/>
      <c r="AZ3" s="490"/>
      <c r="BA3" s="490"/>
      <c r="BB3" s="490"/>
      <c r="BC3" s="490"/>
    </row>
    <row r="4" spans="1:55" ht="17.25" customHeight="1">
      <c r="A4" s="478"/>
      <c r="B4" s="47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490" t="s">
        <v>383</v>
      </c>
      <c r="AV4" s="490"/>
      <c r="AW4" s="490"/>
      <c r="AX4" s="490"/>
      <c r="AY4" s="490"/>
      <c r="AZ4" s="490"/>
      <c r="BA4" s="490"/>
      <c r="BB4" s="490"/>
      <c r="BC4" s="490"/>
    </row>
    <row r="5" spans="1:5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3"/>
      <c r="AX5" s="3"/>
    </row>
    <row r="6" spans="1:55" ht="15" customHeight="1">
      <c r="A6" s="478"/>
      <c r="B6" s="478"/>
      <c r="C6" s="4"/>
      <c r="D6" s="4"/>
      <c r="E6" s="486" t="s">
        <v>248</v>
      </c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</row>
    <row r="7" spans="1:55" ht="15" customHeight="1">
      <c r="A7" s="478"/>
      <c r="B7" s="478"/>
      <c r="C7" s="4"/>
      <c r="D7" s="4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</row>
    <row r="8" spans="1:55" ht="11.25" customHeight="1">
      <c r="A8" s="487"/>
      <c r="B8" s="487"/>
      <c r="C8" s="4"/>
      <c r="D8" s="4"/>
      <c r="E8" s="488" t="s">
        <v>382</v>
      </c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</row>
    <row r="9" spans="1:55" ht="11.25" customHeight="1">
      <c r="A9" s="487"/>
      <c r="B9" s="487"/>
      <c r="C9" s="4"/>
      <c r="D9" s="4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</row>
    <row r="10" spans="1:55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3"/>
      <c r="AR10" s="3"/>
      <c r="AS10" s="4"/>
      <c r="AT10" s="3"/>
      <c r="AU10" s="3"/>
      <c r="AV10" s="4"/>
      <c r="AW10" s="3"/>
      <c r="AX10" s="3"/>
    </row>
    <row r="11" spans="1:55" ht="12" customHeight="1">
      <c r="A11" s="477"/>
      <c r="B11" s="47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3"/>
      <c r="AR11" s="3"/>
      <c r="AS11" s="4"/>
      <c r="AT11" s="3"/>
      <c r="AU11" s="3"/>
      <c r="AV11" s="4"/>
      <c r="AW11" s="3"/>
      <c r="AX11" s="3"/>
    </row>
    <row r="12" spans="1:55" ht="12" customHeight="1">
      <c r="A12" s="478"/>
      <c r="B12" s="478"/>
      <c r="C12" s="4"/>
      <c r="D12" s="4"/>
      <c r="E12" s="479" t="s">
        <v>344</v>
      </c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</row>
    <row r="13" spans="1:55" ht="12" customHeight="1">
      <c r="A13" s="4"/>
      <c r="B13" s="4"/>
      <c r="C13" s="4"/>
      <c r="D13" s="4"/>
      <c r="E13" s="480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</row>
    <row r="14" spans="1:55" ht="12" customHeight="1">
      <c r="A14" s="4"/>
      <c r="B14" s="4"/>
      <c r="C14" s="4"/>
      <c r="D14" s="4"/>
      <c r="E14" s="480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</row>
    <row r="15" spans="1:55" ht="15.75" customHeight="1">
      <c r="A15" s="4"/>
      <c r="B15" s="4"/>
      <c r="C15" s="4"/>
      <c r="D15" s="4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</row>
    <row r="16" spans="1:55" ht="13.5" customHeight="1">
      <c r="A16" s="4"/>
      <c r="B16" s="4"/>
      <c r="C16" s="4"/>
      <c r="D16" s="4"/>
      <c r="E16" s="482" t="s">
        <v>249</v>
      </c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</row>
    <row r="17" spans="1:50" ht="13.5" customHeight="1">
      <c r="A17" s="4"/>
      <c r="B17" s="4"/>
      <c r="C17" s="4"/>
      <c r="D17" s="4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</row>
    <row r="18" spans="1:50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3"/>
      <c r="AR18" s="3"/>
      <c r="AS18" s="4"/>
      <c r="AT18" s="3"/>
      <c r="AU18" s="3"/>
      <c r="AV18" s="4"/>
      <c r="AW18" s="3"/>
      <c r="AX18" s="3"/>
    </row>
    <row r="19" spans="1:50" ht="9.75" customHeight="1">
      <c r="A19" s="4"/>
      <c r="B19" s="4"/>
      <c r="C19" s="4"/>
      <c r="D19" s="4"/>
      <c r="E19" s="483" t="s">
        <v>250</v>
      </c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</row>
    <row r="20" spans="1:50" ht="8.25" customHeight="1">
      <c r="A20" s="4"/>
      <c r="B20" s="4"/>
      <c r="C20" s="4"/>
      <c r="D20" s="4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</row>
    <row r="21" spans="1:50" ht="18" customHeight="1">
      <c r="A21" s="4"/>
      <c r="B21" s="4"/>
      <c r="C21" s="4"/>
      <c r="D21" s="313"/>
      <c r="E21" s="484" t="s">
        <v>340</v>
      </c>
      <c r="F21" s="484"/>
      <c r="G21" s="484"/>
      <c r="H21" s="484"/>
      <c r="I21" s="484"/>
      <c r="J21" s="313"/>
      <c r="K21" s="469" t="s">
        <v>341</v>
      </c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</row>
    <row r="22" spans="1:50" ht="18.75" customHeight="1">
      <c r="A22" s="4"/>
      <c r="B22" s="4"/>
      <c r="C22" s="4"/>
      <c r="D22" s="4"/>
      <c r="E22" s="474" t="s">
        <v>251</v>
      </c>
      <c r="F22" s="474"/>
      <c r="G22" s="474"/>
      <c r="H22" s="474"/>
      <c r="I22" s="474"/>
      <c r="J22" s="474"/>
      <c r="K22" s="474" t="s">
        <v>252</v>
      </c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</row>
    <row r="23" spans="1:50" ht="18" customHeight="1">
      <c r="A23" s="4"/>
      <c r="B23" s="4"/>
      <c r="C23" s="4"/>
      <c r="D23" s="4"/>
      <c r="E23" s="468" t="s">
        <v>253</v>
      </c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"/>
      <c r="T23" s="5"/>
      <c r="U23" s="468" t="s">
        <v>254</v>
      </c>
      <c r="V23" s="468"/>
      <c r="W23" s="468"/>
      <c r="X23" s="468"/>
      <c r="Y23" s="469" t="s">
        <v>269</v>
      </c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</row>
    <row r="24" spans="1:50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  <c r="AP24" s="4"/>
      <c r="AQ24" s="3"/>
      <c r="AR24" s="3"/>
      <c r="AS24" s="4"/>
      <c r="AT24" s="3"/>
      <c r="AU24" s="3"/>
      <c r="AV24" s="4"/>
      <c r="AW24" s="3"/>
      <c r="AX24" s="3"/>
    </row>
    <row r="25" spans="1:50" ht="19.5" customHeight="1">
      <c r="A25" s="4"/>
      <c r="B25" s="4"/>
      <c r="C25" s="4"/>
      <c r="D25" s="4"/>
      <c r="E25" s="468" t="s">
        <v>255</v>
      </c>
      <c r="F25" s="468"/>
      <c r="G25" s="468"/>
      <c r="H25" s="468"/>
      <c r="I25" s="468"/>
      <c r="J25" s="468"/>
      <c r="K25" s="472" t="s">
        <v>256</v>
      </c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</row>
    <row r="26" spans="1:50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3"/>
      <c r="AR26" s="3"/>
      <c r="AS26" s="4"/>
      <c r="AT26" s="3"/>
      <c r="AU26" s="3"/>
      <c r="AV26" s="4"/>
      <c r="AW26" s="3"/>
      <c r="AX26" s="3"/>
    </row>
    <row r="27" spans="1:50" ht="18.75" customHeight="1">
      <c r="A27" s="4"/>
      <c r="B27" s="4"/>
      <c r="C27" s="4"/>
      <c r="D27" s="4"/>
      <c r="E27" s="468" t="s">
        <v>257</v>
      </c>
      <c r="F27" s="468"/>
      <c r="G27" s="468"/>
      <c r="H27" s="468"/>
      <c r="I27" s="468"/>
      <c r="J27" s="468"/>
      <c r="K27" s="469" t="s">
        <v>270</v>
      </c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3"/>
      <c r="AR27" s="3"/>
      <c r="AS27" s="4"/>
      <c r="AT27" s="3"/>
      <c r="AU27" s="3"/>
      <c r="AV27" s="4"/>
      <c r="AW27" s="3"/>
      <c r="AX27" s="3"/>
    </row>
    <row r="28" spans="1:50" ht="12.75" customHeight="1">
      <c r="A28" s="4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  <c r="AN28" s="4"/>
      <c r="AO28" s="4"/>
      <c r="AP28" s="4"/>
      <c r="AQ28" s="3"/>
      <c r="AR28" s="3"/>
      <c r="AS28" s="4"/>
      <c r="AT28" s="3"/>
      <c r="AU28" s="3"/>
      <c r="AV28" s="4"/>
      <c r="AW28" s="3"/>
      <c r="AX28" s="3"/>
    </row>
    <row r="29" spans="1:50" ht="16.5" customHeight="1">
      <c r="A29" s="4"/>
      <c r="B29" s="4"/>
      <c r="C29" s="4"/>
      <c r="D29" s="4"/>
      <c r="E29" s="468" t="s">
        <v>258</v>
      </c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"/>
      <c r="R29" s="469" t="s">
        <v>259</v>
      </c>
      <c r="S29" s="470"/>
      <c r="T29" s="470"/>
      <c r="U29" s="470"/>
      <c r="V29" s="470"/>
      <c r="W29" s="4"/>
      <c r="X29" s="4"/>
      <c r="Y29" s="468" t="s">
        <v>260</v>
      </c>
      <c r="Z29" s="468"/>
      <c r="AA29" s="468"/>
      <c r="AB29" s="468"/>
      <c r="AC29" s="468"/>
      <c r="AD29" s="468"/>
      <c r="AE29" s="468"/>
      <c r="AF29" s="468"/>
      <c r="AG29" s="468"/>
      <c r="AH29" s="468"/>
      <c r="AI29" s="470">
        <v>2019</v>
      </c>
      <c r="AJ29" s="470"/>
      <c r="AK29" s="470"/>
      <c r="AL29" s="470"/>
      <c r="AM29" s="5"/>
      <c r="AN29" s="4"/>
      <c r="AO29" s="4"/>
      <c r="AP29" s="4"/>
      <c r="AQ29" s="3"/>
      <c r="AR29" s="3"/>
      <c r="AS29" s="4"/>
      <c r="AT29" s="3"/>
      <c r="AU29" s="3"/>
      <c r="AV29" s="4"/>
      <c r="AW29" s="3"/>
      <c r="AX29" s="3"/>
    </row>
    <row r="30" spans="1:5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  <c r="AR30" s="3"/>
      <c r="AS30" s="4"/>
      <c r="AT30" s="3"/>
      <c r="AU30" s="3"/>
      <c r="AV30" s="4"/>
      <c r="AW30" s="3"/>
      <c r="AX30" s="3"/>
    </row>
    <row r="31" spans="1:50" ht="17.25" customHeight="1">
      <c r="A31" s="4"/>
      <c r="B31" s="4"/>
      <c r="C31" s="4"/>
      <c r="D31" s="4"/>
      <c r="E31" s="468" t="s">
        <v>261</v>
      </c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72" t="s">
        <v>262</v>
      </c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</row>
    <row r="32" spans="1:50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74" t="s">
        <v>263</v>
      </c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</row>
    <row r="33" spans="1:50" ht="7.5" customHeight="1">
      <c r="A33" s="4"/>
      <c r="B33" s="4"/>
      <c r="C33" s="4"/>
      <c r="D33" s="4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</row>
    <row r="34" spans="1:50" ht="18.75" customHeight="1">
      <c r="A34" s="4"/>
      <c r="B34" s="4"/>
      <c r="C34" s="4"/>
      <c r="D34" s="4"/>
      <c r="E34" s="468" t="s">
        <v>264</v>
      </c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75" t="s">
        <v>265</v>
      </c>
      <c r="Q34" s="475"/>
      <c r="R34" s="476">
        <v>41747</v>
      </c>
      <c r="S34" s="471"/>
      <c r="T34" s="471"/>
      <c r="U34" s="471"/>
      <c r="V34" s="471"/>
      <c r="W34" s="475" t="s">
        <v>266</v>
      </c>
      <c r="X34" s="475"/>
      <c r="Y34" s="471">
        <v>350</v>
      </c>
      <c r="Z34" s="471"/>
      <c r="AA34" s="471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"/>
      <c r="AR34" s="3"/>
      <c r="AS34" s="4"/>
      <c r="AT34" s="3"/>
      <c r="AU34" s="3"/>
      <c r="AV34" s="4"/>
      <c r="AW34" s="3"/>
      <c r="AX34" s="3"/>
    </row>
    <row r="35" spans="1:50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3"/>
      <c r="AR35" s="3"/>
      <c r="AS35" s="4"/>
      <c r="AT35" s="3"/>
      <c r="AU35" s="3"/>
      <c r="AV35" s="4"/>
      <c r="AW35" s="3"/>
      <c r="AX35" s="3"/>
    </row>
  </sheetData>
  <mergeCells count="42">
    <mergeCell ref="A1:B1"/>
    <mergeCell ref="A2:B4"/>
    <mergeCell ref="A6:B7"/>
    <mergeCell ref="E6:AX7"/>
    <mergeCell ref="A8:B9"/>
    <mergeCell ref="E8:AX9"/>
    <mergeCell ref="AI1:AT1"/>
    <mergeCell ref="AI2:AT2"/>
    <mergeCell ref="AI3:AS3"/>
    <mergeCell ref="AI4:AT4"/>
    <mergeCell ref="AU1:BC1"/>
    <mergeCell ref="AU2:BC2"/>
    <mergeCell ref="AU4:BC4"/>
    <mergeCell ref="AU3:BC3"/>
    <mergeCell ref="E25:J25"/>
    <mergeCell ref="K25:AX25"/>
    <mergeCell ref="Y29:AH29"/>
    <mergeCell ref="A11:B12"/>
    <mergeCell ref="E12:AX15"/>
    <mergeCell ref="E16:AX17"/>
    <mergeCell ref="E19:AX20"/>
    <mergeCell ref="E21:I21"/>
    <mergeCell ref="K21:AX21"/>
    <mergeCell ref="E22:J22"/>
    <mergeCell ref="K22:AX22"/>
    <mergeCell ref="E23:R23"/>
    <mergeCell ref="U23:X23"/>
    <mergeCell ref="Y23:AX23"/>
    <mergeCell ref="E27:J27"/>
    <mergeCell ref="K27:V27"/>
    <mergeCell ref="E29:P29"/>
    <mergeCell ref="R29:V29"/>
    <mergeCell ref="AI29:AL29"/>
    <mergeCell ref="Y34:AA34"/>
    <mergeCell ref="E31:X31"/>
    <mergeCell ref="Y31:AX31"/>
    <mergeCell ref="Y32:AX33"/>
    <mergeCell ref="E33:X33"/>
    <mergeCell ref="E34:O34"/>
    <mergeCell ref="P34:Q34"/>
    <mergeCell ref="R34:V34"/>
    <mergeCell ref="W34:X34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50"/>
  <sheetViews>
    <sheetView showGridLines="0" topLeftCell="A39" workbookViewId="0">
      <selection activeCell="I51" sqref="I51"/>
    </sheetView>
  </sheetViews>
  <sheetFormatPr defaultColWidth="14.6640625" defaultRowHeight="13.5" customHeight="1"/>
  <cols>
    <col min="1" max="1" width="6.5" style="31" customWidth="1"/>
    <col min="2" max="53" width="3.33203125" style="31" customWidth="1"/>
    <col min="54" max="54" width="0.83203125" style="31" customWidth="1"/>
    <col min="55" max="64" width="2.6640625" style="31" customWidth="1"/>
    <col min="65" max="16384" width="14.6640625" style="31"/>
  </cols>
  <sheetData>
    <row r="1" spans="1:64" ht="7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64" ht="19.5" customHeight="1">
      <c r="A2" s="37" t="s">
        <v>271</v>
      </c>
      <c r="B2" s="37"/>
      <c r="C2" s="37"/>
      <c r="D2" s="37"/>
      <c r="E2" s="37"/>
      <c r="F2" s="37"/>
      <c r="G2" s="37"/>
      <c r="H2" s="37"/>
      <c r="I2" s="37"/>
      <c r="J2" s="37"/>
      <c r="K2" s="491" t="s">
        <v>384</v>
      </c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</row>
    <row r="3" spans="1:64" ht="11.25" customHeight="1">
      <c r="A3" s="532" t="s">
        <v>178</v>
      </c>
      <c r="B3" s="532" t="s">
        <v>179</v>
      </c>
      <c r="C3" s="532"/>
      <c r="D3" s="532"/>
      <c r="E3" s="532"/>
      <c r="F3" s="530" t="s">
        <v>180</v>
      </c>
      <c r="G3" s="532" t="s">
        <v>181</v>
      </c>
      <c r="H3" s="532"/>
      <c r="I3" s="532"/>
      <c r="J3" s="530" t="s">
        <v>182</v>
      </c>
      <c r="K3" s="532" t="s">
        <v>183</v>
      </c>
      <c r="L3" s="532"/>
      <c r="M3" s="532"/>
      <c r="N3" s="38"/>
      <c r="O3" s="532" t="s">
        <v>184</v>
      </c>
      <c r="P3" s="532"/>
      <c r="Q3" s="532"/>
      <c r="R3" s="532"/>
      <c r="S3" s="530" t="s">
        <v>185</v>
      </c>
      <c r="T3" s="532" t="s">
        <v>186</v>
      </c>
      <c r="U3" s="532"/>
      <c r="V3" s="532"/>
      <c r="W3" s="530" t="s">
        <v>187</v>
      </c>
      <c r="X3" s="532" t="s">
        <v>188</v>
      </c>
      <c r="Y3" s="532"/>
      <c r="Z3" s="532"/>
      <c r="AA3" s="530" t="s">
        <v>189</v>
      </c>
      <c r="AB3" s="532" t="s">
        <v>190</v>
      </c>
      <c r="AC3" s="532"/>
      <c r="AD3" s="532"/>
      <c r="AE3" s="532"/>
      <c r="AF3" s="530" t="s">
        <v>191</v>
      </c>
      <c r="AG3" s="532" t="s">
        <v>192</v>
      </c>
      <c r="AH3" s="532"/>
      <c r="AI3" s="532"/>
      <c r="AJ3" s="530" t="s">
        <v>193</v>
      </c>
      <c r="AK3" s="532" t="s">
        <v>194</v>
      </c>
      <c r="AL3" s="532"/>
      <c r="AM3" s="532"/>
      <c r="AN3" s="532"/>
      <c r="AO3" s="532" t="s">
        <v>195</v>
      </c>
      <c r="AP3" s="532"/>
      <c r="AQ3" s="532"/>
      <c r="AR3" s="532"/>
      <c r="AS3" s="530" t="s">
        <v>196</v>
      </c>
      <c r="AT3" s="532" t="s">
        <v>197</v>
      </c>
      <c r="AU3" s="532"/>
      <c r="AV3" s="532"/>
      <c r="AW3" s="530" t="s">
        <v>198</v>
      </c>
      <c r="AX3" s="532" t="s">
        <v>199</v>
      </c>
      <c r="AY3" s="532"/>
      <c r="AZ3" s="532"/>
      <c r="BA3" s="532"/>
    </row>
    <row r="4" spans="1:64" ht="60.75" customHeight="1">
      <c r="A4" s="532"/>
      <c r="B4" s="59" t="s">
        <v>272</v>
      </c>
      <c r="C4" s="58" t="s">
        <v>273</v>
      </c>
      <c r="D4" s="57" t="s">
        <v>202</v>
      </c>
      <c r="E4" s="39" t="s">
        <v>203</v>
      </c>
      <c r="F4" s="531"/>
      <c r="G4" s="39" t="s">
        <v>204</v>
      </c>
      <c r="H4" s="39" t="s">
        <v>205</v>
      </c>
      <c r="I4" s="39" t="s">
        <v>206</v>
      </c>
      <c r="J4" s="531"/>
      <c r="K4" s="39" t="s">
        <v>207</v>
      </c>
      <c r="L4" s="39" t="s">
        <v>208</v>
      </c>
      <c r="M4" s="39" t="s">
        <v>209</v>
      </c>
      <c r="N4" s="39" t="s">
        <v>210</v>
      </c>
      <c r="O4" s="56">
        <v>42186</v>
      </c>
      <c r="P4" s="39" t="s">
        <v>201</v>
      </c>
      <c r="Q4" s="39" t="s">
        <v>202</v>
      </c>
      <c r="R4" s="39" t="s">
        <v>203</v>
      </c>
      <c r="S4" s="531"/>
      <c r="T4" s="39" t="s">
        <v>211</v>
      </c>
      <c r="U4" s="39" t="s">
        <v>212</v>
      </c>
      <c r="V4" s="39" t="s">
        <v>213</v>
      </c>
      <c r="W4" s="531"/>
      <c r="X4" s="39" t="s">
        <v>214</v>
      </c>
      <c r="Y4" s="39" t="s">
        <v>215</v>
      </c>
      <c r="Z4" s="39" t="s">
        <v>216</v>
      </c>
      <c r="AA4" s="531"/>
      <c r="AB4" s="39" t="s">
        <v>214</v>
      </c>
      <c r="AC4" s="39" t="s">
        <v>215</v>
      </c>
      <c r="AD4" s="39" t="s">
        <v>216</v>
      </c>
      <c r="AE4" s="39" t="s">
        <v>217</v>
      </c>
      <c r="AF4" s="531"/>
      <c r="AG4" s="39" t="s">
        <v>204</v>
      </c>
      <c r="AH4" s="39" t="s">
        <v>205</v>
      </c>
      <c r="AI4" s="39" t="s">
        <v>206</v>
      </c>
      <c r="AJ4" s="531"/>
      <c r="AK4" s="39" t="s">
        <v>218</v>
      </c>
      <c r="AL4" s="39" t="s">
        <v>219</v>
      </c>
      <c r="AM4" s="39" t="s">
        <v>220</v>
      </c>
      <c r="AN4" s="39" t="s">
        <v>221</v>
      </c>
      <c r="AO4" s="39" t="s">
        <v>200</v>
      </c>
      <c r="AP4" s="39" t="s">
        <v>201</v>
      </c>
      <c r="AQ4" s="39" t="s">
        <v>202</v>
      </c>
      <c r="AR4" s="39" t="s">
        <v>203</v>
      </c>
      <c r="AS4" s="531"/>
      <c r="AT4" s="39" t="s">
        <v>204</v>
      </c>
      <c r="AU4" s="39" t="s">
        <v>205</v>
      </c>
      <c r="AV4" s="39" t="s">
        <v>206</v>
      </c>
      <c r="AW4" s="531"/>
      <c r="AX4" s="39" t="s">
        <v>207</v>
      </c>
      <c r="AY4" s="39" t="s">
        <v>208</v>
      </c>
      <c r="AZ4" s="39" t="s">
        <v>209</v>
      </c>
      <c r="BA4" s="40" t="s">
        <v>222</v>
      </c>
    </row>
    <row r="5" spans="1:64" ht="14.25" customHeight="1">
      <c r="A5" s="532"/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0" t="s">
        <v>25</v>
      </c>
      <c r="K5" s="30" t="s">
        <v>33</v>
      </c>
      <c r="L5" s="30" t="s">
        <v>36</v>
      </c>
      <c r="M5" s="30" t="s">
        <v>39</v>
      </c>
      <c r="N5" s="30" t="s">
        <v>42</v>
      </c>
      <c r="O5" s="30" t="s">
        <v>45</v>
      </c>
      <c r="P5" s="30" t="s">
        <v>48</v>
      </c>
      <c r="Q5" s="30" t="s">
        <v>51</v>
      </c>
      <c r="R5" s="30" t="s">
        <v>54</v>
      </c>
      <c r="S5" s="30" t="s">
        <v>57</v>
      </c>
      <c r="T5" s="30" t="s">
        <v>60</v>
      </c>
      <c r="U5" s="30" t="s">
        <v>67</v>
      </c>
      <c r="V5" s="30" t="s">
        <v>70</v>
      </c>
      <c r="W5" s="30" t="s">
        <v>73</v>
      </c>
      <c r="X5" s="30" t="s">
        <v>75</v>
      </c>
      <c r="Y5" s="30" t="s">
        <v>78</v>
      </c>
      <c r="Z5" s="30" t="s">
        <v>81</v>
      </c>
      <c r="AA5" s="30" t="s">
        <v>83</v>
      </c>
      <c r="AB5" s="30" t="s">
        <v>85</v>
      </c>
      <c r="AC5" s="30" t="s">
        <v>86</v>
      </c>
      <c r="AD5" s="30" t="s">
        <v>87</v>
      </c>
      <c r="AE5" s="30" t="s">
        <v>89</v>
      </c>
      <c r="AF5" s="30" t="s">
        <v>91</v>
      </c>
      <c r="AG5" s="30" t="s">
        <v>92</v>
      </c>
      <c r="AH5" s="30" t="s">
        <v>93</v>
      </c>
      <c r="AI5" s="30" t="s">
        <v>94</v>
      </c>
      <c r="AJ5" s="30" t="s">
        <v>95</v>
      </c>
      <c r="AK5" s="30" t="s">
        <v>96</v>
      </c>
      <c r="AL5" s="30" t="s">
        <v>97</v>
      </c>
      <c r="AM5" s="30" t="s">
        <v>98</v>
      </c>
      <c r="AN5" s="30" t="s">
        <v>99</v>
      </c>
      <c r="AO5" s="30" t="s">
        <v>100</v>
      </c>
      <c r="AP5" s="30" t="s">
        <v>101</v>
      </c>
      <c r="AQ5" s="30" t="s">
        <v>102</v>
      </c>
      <c r="AR5" s="30" t="s">
        <v>103</v>
      </c>
      <c r="AS5" s="30" t="s">
        <v>104</v>
      </c>
      <c r="AT5" s="30" t="s">
        <v>105</v>
      </c>
      <c r="AU5" s="30" t="s">
        <v>106</v>
      </c>
      <c r="AV5" s="30" t="s">
        <v>107</v>
      </c>
      <c r="AW5" s="30" t="s">
        <v>143</v>
      </c>
      <c r="AX5" s="30" t="s">
        <v>144</v>
      </c>
      <c r="AY5" s="30" t="s">
        <v>145</v>
      </c>
      <c r="AZ5" s="30" t="s">
        <v>146</v>
      </c>
      <c r="BA5" s="41" t="s">
        <v>147</v>
      </c>
    </row>
    <row r="6" spans="1:64" ht="13.5" hidden="1" customHeight="1">
      <c r="A6" s="30"/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529"/>
      <c r="AT6" s="529"/>
      <c r="AU6" s="529"/>
      <c r="AV6" s="529"/>
      <c r="AW6" s="529"/>
      <c r="AX6" s="529"/>
      <c r="AY6" s="529"/>
      <c r="AZ6" s="529"/>
      <c r="BA6" s="529"/>
    </row>
    <row r="7" spans="1:64" ht="13.5" hidden="1" customHeight="1">
      <c r="A7" s="528" t="s">
        <v>223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27"/>
      <c r="AU7" s="527"/>
      <c r="AV7" s="527"/>
      <c r="AW7" s="527"/>
      <c r="AX7" s="527"/>
      <c r="AY7" s="527"/>
      <c r="AZ7" s="527"/>
      <c r="BA7" s="527"/>
      <c r="BB7" s="42"/>
      <c r="BC7" s="36"/>
    </row>
    <row r="8" spans="1:64" ht="13.5" hidden="1" customHeight="1">
      <c r="A8" s="528"/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527"/>
      <c r="AP8" s="527"/>
      <c r="AQ8" s="527"/>
      <c r="AR8" s="527"/>
      <c r="AS8" s="527"/>
      <c r="AT8" s="527"/>
      <c r="AU8" s="527"/>
      <c r="AV8" s="527"/>
      <c r="AW8" s="527"/>
      <c r="AX8" s="527"/>
      <c r="AY8" s="527"/>
      <c r="AZ8" s="527"/>
      <c r="BA8" s="527"/>
    </row>
    <row r="9" spans="1:64" ht="13.5" hidden="1" customHeight="1">
      <c r="A9" s="30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29"/>
      <c r="AF9" s="529"/>
      <c r="AG9" s="529"/>
      <c r="AH9" s="529"/>
      <c r="AI9" s="529"/>
      <c r="AJ9" s="529"/>
      <c r="AK9" s="529"/>
      <c r="AL9" s="529"/>
      <c r="AM9" s="529"/>
      <c r="AN9" s="529"/>
      <c r="AO9" s="529"/>
      <c r="AP9" s="529"/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29"/>
    </row>
    <row r="10" spans="1:64" ht="13.5" hidden="1" customHeight="1">
      <c r="A10" s="528" t="s">
        <v>224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  <c r="AW10" s="527"/>
      <c r="AX10" s="527"/>
      <c r="AY10" s="527"/>
      <c r="AZ10" s="527"/>
      <c r="BA10" s="527"/>
      <c r="BB10" s="42"/>
      <c r="BC10" s="36"/>
      <c r="BD10" s="42"/>
      <c r="BE10" s="42"/>
      <c r="BF10" s="36"/>
      <c r="BG10" s="42"/>
      <c r="BH10" s="42"/>
      <c r="BI10" s="36"/>
      <c r="BJ10" s="42"/>
      <c r="BK10" s="42"/>
      <c r="BL10" s="36"/>
    </row>
    <row r="11" spans="1:64" ht="13.5" hidden="1" customHeight="1">
      <c r="A11" s="528"/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42"/>
      <c r="BC11" s="36"/>
      <c r="BD11" s="42"/>
      <c r="BE11" s="42"/>
      <c r="BF11" s="36"/>
      <c r="BG11" s="42"/>
      <c r="BH11" s="42"/>
      <c r="BI11" s="36"/>
      <c r="BJ11" s="42"/>
      <c r="BK11" s="42"/>
      <c r="BL11" s="36"/>
    </row>
    <row r="12" spans="1:64" ht="13.5" hidden="1" customHeight="1">
      <c r="A12" s="30"/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529"/>
      <c r="AN12" s="529"/>
      <c r="AO12" s="529"/>
      <c r="AP12" s="529"/>
      <c r="AQ12" s="529"/>
      <c r="AR12" s="529"/>
      <c r="AS12" s="529"/>
      <c r="AT12" s="529"/>
      <c r="AU12" s="529"/>
      <c r="AV12" s="529"/>
      <c r="AW12" s="529"/>
      <c r="AX12" s="529"/>
      <c r="AY12" s="529"/>
      <c r="AZ12" s="529"/>
      <c r="BA12" s="529"/>
      <c r="BB12" s="42"/>
      <c r="BC12" s="36"/>
      <c r="BD12" s="42"/>
      <c r="BE12" s="42"/>
      <c r="BF12" s="36"/>
      <c r="BG12" s="42"/>
      <c r="BH12" s="42"/>
      <c r="BI12" s="36"/>
      <c r="BJ12" s="42"/>
      <c r="BK12" s="42"/>
      <c r="BL12" s="36"/>
    </row>
    <row r="13" spans="1:64" ht="13.5" hidden="1" customHeight="1">
      <c r="A13" s="528" t="s">
        <v>225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  <c r="AU13" s="527"/>
      <c r="AV13" s="527"/>
      <c r="AW13" s="527"/>
      <c r="AX13" s="527"/>
      <c r="AY13" s="527"/>
      <c r="AZ13" s="527"/>
      <c r="BA13" s="527"/>
      <c r="BB13" s="42"/>
      <c r="BC13" s="36"/>
      <c r="BD13" s="42"/>
      <c r="BE13" s="42"/>
      <c r="BF13" s="36"/>
      <c r="BG13" s="42"/>
      <c r="BH13" s="42"/>
      <c r="BI13" s="36"/>
      <c r="BJ13" s="42"/>
      <c r="BK13" s="42"/>
      <c r="BL13" s="36"/>
    </row>
    <row r="14" spans="1:64" ht="13.5" hidden="1" customHeight="1">
      <c r="A14" s="528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7"/>
      <c r="AW14" s="527"/>
      <c r="AX14" s="527"/>
      <c r="AY14" s="527"/>
      <c r="AZ14" s="527"/>
      <c r="BA14" s="527"/>
      <c r="BB14" s="42"/>
      <c r="BC14" s="36"/>
      <c r="BD14" s="42"/>
      <c r="BE14" s="42"/>
      <c r="BF14" s="36"/>
      <c r="BG14" s="42"/>
      <c r="BH14" s="42"/>
      <c r="BI14" s="36"/>
      <c r="BJ14" s="42"/>
      <c r="BK14" s="42"/>
      <c r="BL14" s="36"/>
    </row>
    <row r="15" spans="1:64" ht="13.5" hidden="1" customHeight="1">
      <c r="A15" s="30"/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42"/>
      <c r="BC15" s="36"/>
      <c r="BD15" s="42"/>
      <c r="BE15" s="42"/>
      <c r="BF15" s="36"/>
      <c r="BG15" s="42"/>
      <c r="BH15" s="42"/>
      <c r="BI15" s="36"/>
      <c r="BJ15" s="42"/>
      <c r="BK15" s="42"/>
      <c r="BL15" s="36"/>
    </row>
    <row r="16" spans="1:64" ht="13.5" hidden="1" customHeight="1">
      <c r="A16" s="528" t="s">
        <v>226</v>
      </c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527"/>
      <c r="AU16" s="527"/>
      <c r="AV16" s="527"/>
      <c r="AW16" s="527"/>
      <c r="AX16" s="527"/>
      <c r="AY16" s="527"/>
      <c r="AZ16" s="527"/>
      <c r="BA16" s="527"/>
      <c r="BB16" s="42"/>
      <c r="BC16" s="36"/>
      <c r="BD16" s="42"/>
      <c r="BE16" s="42"/>
      <c r="BF16" s="36"/>
      <c r="BG16" s="42"/>
      <c r="BH16" s="42"/>
      <c r="BI16" s="36"/>
      <c r="BJ16" s="42"/>
      <c r="BK16" s="42"/>
      <c r="BL16" s="36"/>
    </row>
    <row r="17" spans="1:64" ht="13.5" hidden="1" customHeight="1">
      <c r="A17" s="528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  <c r="AU17" s="527"/>
      <c r="AV17" s="527"/>
      <c r="AW17" s="527"/>
      <c r="AX17" s="527"/>
      <c r="AY17" s="527"/>
      <c r="AZ17" s="527"/>
      <c r="BA17" s="527"/>
      <c r="BB17" s="42"/>
      <c r="BC17" s="36"/>
      <c r="BD17" s="42"/>
      <c r="BE17" s="42"/>
      <c r="BF17" s="36"/>
      <c r="BG17" s="42"/>
      <c r="BH17" s="42"/>
      <c r="BI17" s="36"/>
      <c r="BJ17" s="42"/>
      <c r="BK17" s="42"/>
      <c r="BL17" s="36"/>
    </row>
    <row r="18" spans="1:64" ht="13.5" hidden="1" customHeight="1">
      <c r="A18" s="30"/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  <c r="BB18" s="42"/>
      <c r="BC18" s="36"/>
      <c r="BD18" s="42"/>
      <c r="BE18" s="42"/>
      <c r="BF18" s="36"/>
      <c r="BG18" s="42"/>
      <c r="BH18" s="42"/>
      <c r="BI18" s="36"/>
      <c r="BJ18" s="42"/>
      <c r="BK18" s="42"/>
      <c r="BL18" s="36"/>
    </row>
    <row r="19" spans="1:64" ht="13.5" hidden="1" customHeight="1">
      <c r="A19" s="528" t="s">
        <v>227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527"/>
      <c r="AZ19" s="527"/>
      <c r="BA19" s="527"/>
      <c r="BB19" s="42"/>
      <c r="BC19" s="36"/>
      <c r="BD19" s="42"/>
      <c r="BE19" s="42"/>
      <c r="BF19" s="36"/>
      <c r="BG19" s="42"/>
      <c r="BH19" s="42"/>
      <c r="BI19" s="36"/>
      <c r="BJ19" s="42"/>
      <c r="BK19" s="42"/>
      <c r="BL19" s="36"/>
    </row>
    <row r="20" spans="1:64" ht="13.5" hidden="1" customHeight="1">
      <c r="A20" s="528"/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42"/>
      <c r="BC20" s="36"/>
      <c r="BD20" s="42"/>
      <c r="BE20" s="42"/>
      <c r="BF20" s="36"/>
      <c r="BG20" s="42"/>
      <c r="BH20" s="42"/>
      <c r="BI20" s="36"/>
      <c r="BJ20" s="42"/>
      <c r="BK20" s="42"/>
      <c r="BL20" s="36"/>
    </row>
    <row r="21" spans="1:64" ht="13.5" hidden="1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42"/>
      <c r="BC21" s="36"/>
      <c r="BD21" s="42"/>
      <c r="BE21" s="42"/>
      <c r="BF21" s="36"/>
      <c r="BG21" s="42"/>
      <c r="BH21" s="42"/>
      <c r="BI21" s="36"/>
      <c r="BJ21" s="42"/>
      <c r="BK21" s="42"/>
      <c r="BL21" s="36"/>
    </row>
    <row r="22" spans="1:64" ht="13.5" hidden="1" customHeight="1">
      <c r="A22" s="528" t="s">
        <v>228</v>
      </c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42"/>
      <c r="BC22" s="36"/>
      <c r="BD22" s="42"/>
      <c r="BE22" s="42"/>
      <c r="BF22" s="36"/>
      <c r="BG22" s="42"/>
      <c r="BH22" s="42"/>
      <c r="BI22" s="36"/>
      <c r="BJ22" s="42"/>
      <c r="BK22" s="42"/>
      <c r="BL22" s="36"/>
    </row>
    <row r="23" spans="1:64" ht="13.5" hidden="1" customHeight="1">
      <c r="A23" s="528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42"/>
      <c r="BC23" s="36"/>
      <c r="BD23" s="42"/>
      <c r="BE23" s="42"/>
      <c r="BF23" s="36"/>
      <c r="BG23" s="42"/>
      <c r="BH23" s="42"/>
      <c r="BI23" s="36"/>
      <c r="BJ23" s="42"/>
      <c r="BK23" s="42"/>
      <c r="BL23" s="36"/>
    </row>
    <row r="24" spans="1:64" ht="13.5" hidden="1" customHeight="1">
      <c r="A24" s="3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42"/>
      <c r="BC24" s="36"/>
      <c r="BD24" s="42"/>
      <c r="BE24" s="42"/>
      <c r="BF24" s="36"/>
      <c r="BG24" s="42"/>
      <c r="BH24" s="42"/>
      <c r="BI24" s="36"/>
      <c r="BJ24" s="42"/>
      <c r="BK24" s="42"/>
      <c r="BL24" s="36"/>
    </row>
    <row r="25" spans="1:64" ht="13.5" hidden="1" customHeight="1">
      <c r="A25" s="528" t="s">
        <v>229</v>
      </c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7"/>
      <c r="AA25" s="527"/>
      <c r="AB25" s="527"/>
      <c r="AC25" s="527"/>
      <c r="AD25" s="527"/>
      <c r="AE25" s="527"/>
      <c r="AF25" s="527"/>
      <c r="AG25" s="527"/>
      <c r="AH25" s="527"/>
      <c r="AI25" s="527"/>
      <c r="AJ25" s="527"/>
      <c r="AK25" s="527"/>
      <c r="AL25" s="527"/>
      <c r="AM25" s="527"/>
      <c r="AN25" s="527"/>
      <c r="AO25" s="527"/>
      <c r="AP25" s="527"/>
      <c r="AQ25" s="527"/>
      <c r="AR25" s="527"/>
      <c r="AS25" s="527"/>
      <c r="AT25" s="527"/>
      <c r="AU25" s="527"/>
      <c r="AV25" s="527"/>
      <c r="AW25" s="527"/>
      <c r="AX25" s="527"/>
      <c r="AY25" s="527"/>
      <c r="AZ25" s="527"/>
      <c r="BA25" s="527"/>
      <c r="BB25" s="42"/>
      <c r="BC25" s="36"/>
      <c r="BD25" s="42"/>
      <c r="BE25" s="42"/>
      <c r="BF25" s="36"/>
      <c r="BG25" s="42"/>
      <c r="BH25" s="42"/>
      <c r="BI25" s="36"/>
      <c r="BJ25" s="42"/>
      <c r="BK25" s="42"/>
      <c r="BL25" s="36"/>
    </row>
    <row r="26" spans="1:64" ht="13.5" hidden="1" customHeight="1">
      <c r="A26" s="528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7"/>
      <c r="AD26" s="527"/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7"/>
      <c r="AP26" s="527"/>
      <c r="AQ26" s="527"/>
      <c r="AR26" s="527"/>
      <c r="AS26" s="527"/>
      <c r="AT26" s="527"/>
      <c r="AU26" s="527"/>
      <c r="AV26" s="527"/>
      <c r="AW26" s="527"/>
      <c r="AX26" s="527"/>
      <c r="AY26" s="527"/>
      <c r="AZ26" s="527"/>
      <c r="BA26" s="527"/>
      <c r="BB26" s="42"/>
      <c r="BC26" s="36"/>
      <c r="BD26" s="42"/>
      <c r="BE26" s="42"/>
      <c r="BF26" s="36"/>
      <c r="BG26" s="42"/>
      <c r="BH26" s="42"/>
      <c r="BI26" s="36"/>
      <c r="BJ26" s="42"/>
      <c r="BK26" s="42"/>
      <c r="BL26" s="36"/>
    </row>
    <row r="27" spans="1:64" ht="13.5" hidden="1" customHeight="1">
      <c r="A27" s="30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42"/>
      <c r="BC27" s="36"/>
      <c r="BD27" s="42"/>
      <c r="BE27" s="42"/>
      <c r="BF27" s="36"/>
      <c r="BG27" s="42"/>
      <c r="BH27" s="42"/>
      <c r="BI27" s="36"/>
      <c r="BJ27" s="42"/>
      <c r="BK27" s="42"/>
      <c r="BL27" s="36"/>
    </row>
    <row r="28" spans="1:64" ht="13.5" hidden="1" customHeight="1">
      <c r="A28" s="528" t="s">
        <v>230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7"/>
      <c r="AX28" s="527"/>
      <c r="AY28" s="527"/>
      <c r="AZ28" s="527"/>
      <c r="BA28" s="527"/>
      <c r="BB28" s="42"/>
      <c r="BC28" s="36"/>
      <c r="BD28" s="42"/>
      <c r="BE28" s="42"/>
      <c r="BF28" s="36"/>
      <c r="BG28" s="42"/>
      <c r="BH28" s="42"/>
      <c r="BI28" s="36"/>
      <c r="BJ28" s="42"/>
      <c r="BK28" s="42"/>
      <c r="BL28" s="36"/>
    </row>
    <row r="29" spans="1:64" ht="13.5" hidden="1" customHeight="1">
      <c r="A29" s="528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  <c r="AU29" s="527"/>
      <c r="AV29" s="527"/>
      <c r="AW29" s="527"/>
      <c r="AX29" s="527"/>
      <c r="AY29" s="527"/>
      <c r="AZ29" s="527"/>
      <c r="BA29" s="527"/>
      <c r="BB29" s="42"/>
      <c r="BC29" s="36"/>
      <c r="BD29" s="42"/>
      <c r="BE29" s="42"/>
      <c r="BF29" s="36"/>
      <c r="BG29" s="42"/>
      <c r="BH29" s="42"/>
      <c r="BI29" s="36"/>
      <c r="BJ29" s="42"/>
      <c r="BK29" s="42"/>
      <c r="BL29" s="36"/>
    </row>
    <row r="30" spans="1:64" ht="14.25" customHeight="1">
      <c r="A30" s="335" t="s">
        <v>223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 t="s">
        <v>231</v>
      </c>
      <c r="T30" s="332" t="s">
        <v>231</v>
      </c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 t="s">
        <v>311</v>
      </c>
      <c r="AR30" s="332" t="s">
        <v>311</v>
      </c>
      <c r="AS30" s="332" t="s">
        <v>231</v>
      </c>
      <c r="AT30" s="332" t="s">
        <v>231</v>
      </c>
      <c r="AU30" s="332" t="s">
        <v>231</v>
      </c>
      <c r="AV30" s="332" t="s">
        <v>231</v>
      </c>
      <c r="AW30" s="332" t="s">
        <v>231</v>
      </c>
      <c r="AX30" s="332" t="s">
        <v>231</v>
      </c>
      <c r="AY30" s="332" t="s">
        <v>231</v>
      </c>
      <c r="AZ30" s="332" t="s">
        <v>231</v>
      </c>
      <c r="BA30" s="332" t="s">
        <v>231</v>
      </c>
      <c r="BB30" s="42"/>
      <c r="BC30" s="36"/>
      <c r="BD30" s="42"/>
      <c r="BE30" s="42"/>
      <c r="BF30" s="36"/>
      <c r="BG30" s="42"/>
      <c r="BH30" s="42"/>
      <c r="BI30" s="36"/>
      <c r="BJ30" s="42"/>
      <c r="BK30" s="42"/>
      <c r="BL30" s="36"/>
    </row>
    <row r="31" spans="1:64" ht="14.25" customHeight="1">
      <c r="A31" s="335" t="s">
        <v>224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2" t="s">
        <v>231</v>
      </c>
      <c r="T31" s="332" t="s">
        <v>231</v>
      </c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2" t="s">
        <v>311</v>
      </c>
      <c r="AR31" s="332" t="s">
        <v>311</v>
      </c>
      <c r="AS31" s="332" t="s">
        <v>231</v>
      </c>
      <c r="AT31" s="332" t="s">
        <v>231</v>
      </c>
      <c r="AU31" s="332" t="s">
        <v>231</v>
      </c>
      <c r="AV31" s="332" t="s">
        <v>231</v>
      </c>
      <c r="AW31" s="332" t="s">
        <v>231</v>
      </c>
      <c r="AX31" s="332" t="s">
        <v>231</v>
      </c>
      <c r="AY31" s="332" t="s">
        <v>231</v>
      </c>
      <c r="AZ31" s="332" t="s">
        <v>231</v>
      </c>
      <c r="BA31" s="332" t="s">
        <v>231</v>
      </c>
      <c r="BB31" s="42"/>
      <c r="BC31" s="36"/>
      <c r="BD31" s="42"/>
      <c r="BE31" s="42"/>
      <c r="BF31" s="36"/>
      <c r="BG31" s="42"/>
      <c r="BH31" s="42"/>
      <c r="BI31" s="36"/>
      <c r="BJ31" s="42"/>
      <c r="BK31" s="42"/>
      <c r="BL31" s="36"/>
    </row>
    <row r="32" spans="1:64" ht="14.25" customHeight="1">
      <c r="A32" s="335" t="s">
        <v>225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 t="s">
        <v>342</v>
      </c>
      <c r="Q32" s="332" t="s">
        <v>342</v>
      </c>
      <c r="R32" s="332" t="s">
        <v>342</v>
      </c>
      <c r="S32" s="332" t="s">
        <v>231</v>
      </c>
      <c r="T32" s="332" t="s">
        <v>231</v>
      </c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 t="s">
        <v>311</v>
      </c>
      <c r="AJ32" s="332" t="s">
        <v>311</v>
      </c>
      <c r="AK32" s="332" t="s">
        <v>342</v>
      </c>
      <c r="AL32" s="332" t="s">
        <v>342</v>
      </c>
      <c r="AM32" s="332" t="s">
        <v>342</v>
      </c>
      <c r="AN32" s="332" t="s">
        <v>342</v>
      </c>
      <c r="AO32" s="332" t="s">
        <v>342</v>
      </c>
      <c r="AP32" s="332" t="s">
        <v>342</v>
      </c>
      <c r="AQ32" s="332" t="s">
        <v>342</v>
      </c>
      <c r="AR32" s="332" t="s">
        <v>342</v>
      </c>
      <c r="AS32" s="332" t="s">
        <v>342</v>
      </c>
      <c r="AT32" s="332" t="s">
        <v>231</v>
      </c>
      <c r="AU32" s="332" t="s">
        <v>231</v>
      </c>
      <c r="AV32" s="332" t="s">
        <v>231</v>
      </c>
      <c r="AW32" s="332" t="s">
        <v>231</v>
      </c>
      <c r="AX32" s="332" t="s">
        <v>231</v>
      </c>
      <c r="AY32" s="332" t="s">
        <v>231</v>
      </c>
      <c r="AZ32" s="332" t="s">
        <v>231</v>
      </c>
      <c r="BA32" s="332" t="s">
        <v>231</v>
      </c>
      <c r="BB32" s="42"/>
      <c r="BC32" s="36"/>
      <c r="BD32" s="42"/>
      <c r="BE32" s="42"/>
      <c r="BF32" s="36"/>
      <c r="BG32" s="42"/>
      <c r="BH32" s="42"/>
      <c r="BI32" s="36"/>
      <c r="BJ32" s="42"/>
      <c r="BK32" s="42"/>
      <c r="BL32" s="36"/>
    </row>
    <row r="33" spans="1:64" ht="14.25" customHeight="1">
      <c r="A33" s="335" t="s">
        <v>226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 t="s">
        <v>311</v>
      </c>
      <c r="N33" s="332" t="s">
        <v>342</v>
      </c>
      <c r="O33" s="332" t="s">
        <v>342</v>
      </c>
      <c r="P33" s="332" t="s">
        <v>342</v>
      </c>
      <c r="Q33" s="332" t="s">
        <v>342</v>
      </c>
      <c r="R33" s="332" t="s">
        <v>342</v>
      </c>
      <c r="S33" s="332" t="s">
        <v>231</v>
      </c>
      <c r="T33" s="332" t="s">
        <v>231</v>
      </c>
      <c r="U33" s="332"/>
      <c r="V33" s="332"/>
      <c r="W33" s="332"/>
      <c r="X33" s="332"/>
      <c r="Y33" s="332"/>
      <c r="Z33" s="332"/>
      <c r="AA33" s="332"/>
      <c r="AB33" s="332"/>
      <c r="AC33" s="332" t="s">
        <v>311</v>
      </c>
      <c r="AD33" s="332" t="s">
        <v>342</v>
      </c>
      <c r="AE33" s="332" t="s">
        <v>342</v>
      </c>
      <c r="AF33" s="332" t="s">
        <v>342</v>
      </c>
      <c r="AG33" s="332" t="s">
        <v>342</v>
      </c>
      <c r="AH33" s="332" t="s">
        <v>342</v>
      </c>
      <c r="AI33" s="333" t="s">
        <v>312</v>
      </c>
      <c r="AJ33" s="333" t="s">
        <v>312</v>
      </c>
      <c r="AK33" s="333" t="s">
        <v>312</v>
      </c>
      <c r="AL33" s="333" t="s">
        <v>312</v>
      </c>
      <c r="AM33" s="334" t="s">
        <v>232</v>
      </c>
      <c r="AN33" s="334" t="s">
        <v>232</v>
      </c>
      <c r="AO33" s="334" t="s">
        <v>232</v>
      </c>
      <c r="AP33" s="334" t="s">
        <v>232</v>
      </c>
      <c r="AQ33" s="332" t="s">
        <v>225</v>
      </c>
      <c r="AR33" s="332" t="s">
        <v>225</v>
      </c>
      <c r="AS33" s="332" t="s">
        <v>109</v>
      </c>
      <c r="AT33" s="332" t="s">
        <v>109</v>
      </c>
      <c r="AU33" s="332" t="s">
        <v>109</v>
      </c>
      <c r="AV33" s="332" t="s">
        <v>109</v>
      </c>
      <c r="AW33" s="332" t="s">
        <v>109</v>
      </c>
      <c r="AX33" s="332" t="s">
        <v>109</v>
      </c>
      <c r="AY33" s="332" t="s">
        <v>109</v>
      </c>
      <c r="AZ33" s="332" t="s">
        <v>109</v>
      </c>
      <c r="BA33" s="332" t="s">
        <v>109</v>
      </c>
      <c r="BB33" s="42"/>
      <c r="BC33" s="36"/>
      <c r="BD33" s="42"/>
      <c r="BE33" s="42"/>
      <c r="BF33" s="36"/>
      <c r="BG33" s="42"/>
      <c r="BH33" s="42"/>
      <c r="BI33" s="36"/>
      <c r="BJ33" s="42"/>
      <c r="BK33" s="42"/>
      <c r="BL33" s="36"/>
    </row>
    <row r="34" spans="1:64" ht="14.25" customHeight="1">
      <c r="A34" s="43" t="s">
        <v>227</v>
      </c>
      <c r="B34" s="44" t="s">
        <v>109</v>
      </c>
      <c r="C34" s="44" t="s">
        <v>109</v>
      </c>
      <c r="D34" s="44" t="s">
        <v>109</v>
      </c>
      <c r="E34" s="44" t="s">
        <v>109</v>
      </c>
      <c r="F34" s="44" t="s">
        <v>109</v>
      </c>
      <c r="G34" s="44" t="s">
        <v>109</v>
      </c>
      <c r="H34" s="44" t="s">
        <v>109</v>
      </c>
      <c r="I34" s="44" t="s">
        <v>109</v>
      </c>
      <c r="J34" s="44" t="s">
        <v>109</v>
      </c>
      <c r="K34" s="44" t="s">
        <v>109</v>
      </c>
      <c r="L34" s="44" t="s">
        <v>109</v>
      </c>
      <c r="M34" s="44" t="s">
        <v>109</v>
      </c>
      <c r="N34" s="44" t="s">
        <v>109</v>
      </c>
      <c r="O34" s="44" t="s">
        <v>109</v>
      </c>
      <c r="P34" s="44" t="s">
        <v>109</v>
      </c>
      <c r="Q34" s="44" t="s">
        <v>109</v>
      </c>
      <c r="R34" s="44" t="s">
        <v>109</v>
      </c>
      <c r="S34" s="44" t="s">
        <v>109</v>
      </c>
      <c r="T34" s="44" t="s">
        <v>109</v>
      </c>
      <c r="U34" s="44" t="s">
        <v>109</v>
      </c>
      <c r="V34" s="44" t="s">
        <v>109</v>
      </c>
      <c r="W34" s="44" t="s">
        <v>109</v>
      </c>
      <c r="X34" s="44" t="s">
        <v>109</v>
      </c>
      <c r="Y34" s="44" t="s">
        <v>109</v>
      </c>
      <c r="Z34" s="44" t="s">
        <v>109</v>
      </c>
      <c r="AA34" s="44" t="s">
        <v>109</v>
      </c>
      <c r="AB34" s="44" t="s">
        <v>109</v>
      </c>
      <c r="AC34" s="44" t="s">
        <v>109</v>
      </c>
      <c r="AD34" s="44" t="s">
        <v>109</v>
      </c>
      <c r="AE34" s="44" t="s">
        <v>109</v>
      </c>
      <c r="AF34" s="44" t="s">
        <v>109</v>
      </c>
      <c r="AG34" s="44" t="s">
        <v>109</v>
      </c>
      <c r="AH34" s="44" t="s">
        <v>109</v>
      </c>
      <c r="AI34" s="44" t="s">
        <v>109</v>
      </c>
      <c r="AJ34" s="44" t="s">
        <v>109</v>
      </c>
      <c r="AK34" s="44" t="s">
        <v>109</v>
      </c>
      <c r="AL34" s="44" t="s">
        <v>109</v>
      </c>
      <c r="AM34" s="44" t="s">
        <v>109</v>
      </c>
      <c r="AN34" s="44" t="s">
        <v>109</v>
      </c>
      <c r="AO34" s="44" t="s">
        <v>109</v>
      </c>
      <c r="AP34" s="44" t="s">
        <v>109</v>
      </c>
      <c r="AQ34" s="44" t="s">
        <v>109</v>
      </c>
      <c r="AR34" s="44" t="s">
        <v>109</v>
      </c>
      <c r="AS34" s="44" t="s">
        <v>109</v>
      </c>
      <c r="AT34" s="44" t="s">
        <v>109</v>
      </c>
      <c r="AU34" s="44" t="s">
        <v>109</v>
      </c>
      <c r="AV34" s="44" t="s">
        <v>109</v>
      </c>
      <c r="AW34" s="44" t="s">
        <v>109</v>
      </c>
      <c r="AX34" s="44" t="s">
        <v>109</v>
      </c>
      <c r="AY34" s="44" t="s">
        <v>109</v>
      </c>
      <c r="AZ34" s="44" t="s">
        <v>109</v>
      </c>
      <c r="BA34" s="44" t="s">
        <v>109</v>
      </c>
      <c r="BB34" s="42"/>
      <c r="BC34" s="36"/>
      <c r="BD34" s="42"/>
      <c r="BE34" s="42"/>
      <c r="BF34" s="36"/>
      <c r="BG34" s="42"/>
      <c r="BH34" s="42"/>
      <c r="BI34" s="36"/>
      <c r="BJ34" s="42"/>
      <c r="BK34" s="42"/>
      <c r="BL34" s="36"/>
    </row>
    <row r="35" spans="1:64" ht="14.25" customHeight="1">
      <c r="A35" s="36"/>
      <c r="B35" s="36"/>
      <c r="BB35" s="42"/>
      <c r="BC35" s="36"/>
      <c r="BD35" s="42"/>
      <c r="BE35" s="42"/>
      <c r="BF35" s="36"/>
      <c r="BG35" s="42"/>
      <c r="BH35" s="42"/>
      <c r="BI35" s="36"/>
      <c r="BJ35" s="42"/>
      <c r="BK35" s="42"/>
      <c r="BL35" s="36"/>
    </row>
    <row r="36" spans="1:64" ht="17.25" customHeight="1">
      <c r="A36" s="507" t="s">
        <v>233</v>
      </c>
      <c r="B36" s="507"/>
      <c r="C36" s="507"/>
      <c r="D36" s="507"/>
      <c r="E36" s="507"/>
      <c r="F36" s="507"/>
      <c r="G36" s="38"/>
      <c r="H36" s="508" t="s">
        <v>234</v>
      </c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36"/>
      <c r="X36" s="36"/>
      <c r="Y36" s="38" t="s">
        <v>9</v>
      </c>
      <c r="Z36" s="509" t="s">
        <v>235</v>
      </c>
      <c r="AA36" s="509"/>
      <c r="AB36" s="509"/>
      <c r="AC36" s="509"/>
      <c r="AD36" s="509"/>
      <c r="AE36" s="509"/>
      <c r="AF36" s="509"/>
      <c r="AG36" s="36"/>
      <c r="AH36" s="36"/>
      <c r="AI36" s="36"/>
      <c r="AJ36" s="36"/>
      <c r="AK36" s="36"/>
      <c r="AL36" s="36"/>
      <c r="AM36" s="36"/>
      <c r="AN36" s="36"/>
      <c r="AO36" s="45"/>
      <c r="AP36" s="36"/>
      <c r="AQ36" s="36"/>
      <c r="AR36" s="46" t="s">
        <v>232</v>
      </c>
      <c r="AS36" s="509" t="s">
        <v>236</v>
      </c>
      <c r="AT36" s="509"/>
      <c r="AU36" s="509"/>
      <c r="AV36" s="509"/>
      <c r="AW36" s="509"/>
      <c r="AX36" s="509"/>
      <c r="AY36" s="509"/>
      <c r="AZ36" s="509"/>
      <c r="BA36" s="509"/>
      <c r="BB36" s="509"/>
      <c r="BC36" s="509"/>
      <c r="BD36" s="509"/>
      <c r="BE36" s="509"/>
      <c r="BF36" s="509"/>
      <c r="BG36" s="509"/>
      <c r="BH36" s="509"/>
      <c r="BI36" s="509"/>
      <c r="BJ36" s="509"/>
      <c r="BK36" s="509"/>
      <c r="BL36" s="509"/>
    </row>
    <row r="37" spans="1:64" ht="20.25" customHeight="1">
      <c r="A37" s="36"/>
      <c r="B37" s="36"/>
      <c r="C37" s="36"/>
      <c r="D37" s="36"/>
      <c r="E37" s="36"/>
      <c r="F37" s="36"/>
      <c r="G37" s="330"/>
      <c r="H37" s="492" t="s">
        <v>349</v>
      </c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36"/>
      <c r="X37" s="36"/>
      <c r="Y37" s="36"/>
      <c r="Z37" s="36"/>
      <c r="AA37" s="45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42"/>
      <c r="BB37" s="42"/>
      <c r="BC37" s="36"/>
      <c r="BD37" s="42"/>
      <c r="BE37" s="42"/>
      <c r="BF37" s="36"/>
      <c r="BG37" s="42"/>
      <c r="BH37" s="42"/>
      <c r="BI37" s="36"/>
      <c r="BJ37" s="42"/>
      <c r="BK37" s="42"/>
      <c r="BL37" s="36"/>
    </row>
    <row r="38" spans="1:64" ht="15" customHeight="1">
      <c r="A38" s="36"/>
      <c r="B38" s="36"/>
      <c r="C38" s="36"/>
      <c r="D38" s="36"/>
      <c r="E38" s="36"/>
      <c r="F38" s="36"/>
      <c r="G38" s="331" t="s">
        <v>311</v>
      </c>
      <c r="H38" s="508" t="s">
        <v>237</v>
      </c>
      <c r="I38" s="508"/>
      <c r="J38" s="508"/>
      <c r="K38" s="508"/>
      <c r="L38" s="508"/>
      <c r="M38" s="508"/>
      <c r="N38" s="508"/>
      <c r="O38" s="508"/>
      <c r="P38" s="508"/>
      <c r="Q38" s="508"/>
      <c r="R38" s="36"/>
      <c r="S38" s="36"/>
      <c r="T38" s="36"/>
      <c r="U38" s="42"/>
      <c r="V38" s="36"/>
      <c r="W38" s="36"/>
      <c r="X38" s="36"/>
      <c r="Y38" s="38" t="s">
        <v>7</v>
      </c>
      <c r="Z38" s="508" t="s">
        <v>238</v>
      </c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36"/>
      <c r="AR38" s="38" t="s">
        <v>225</v>
      </c>
      <c r="AS38" s="509" t="s">
        <v>239</v>
      </c>
      <c r="AT38" s="509"/>
      <c r="AU38" s="509"/>
      <c r="AV38" s="509"/>
      <c r="AW38" s="509"/>
      <c r="AX38" s="509"/>
      <c r="AY38" s="509"/>
      <c r="AZ38" s="509"/>
      <c r="BA38" s="509"/>
      <c r="BB38" s="509"/>
      <c r="BC38" s="509"/>
      <c r="BD38" s="509"/>
      <c r="BE38" s="509"/>
      <c r="BF38" s="509"/>
      <c r="BG38" s="42"/>
      <c r="BH38" s="42"/>
      <c r="BI38" s="36"/>
      <c r="BJ38" s="42"/>
      <c r="BK38" s="42"/>
      <c r="BL38" s="36"/>
    </row>
    <row r="39" spans="1:64" ht="9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42"/>
      <c r="BB39" s="42"/>
      <c r="BC39" s="36"/>
      <c r="BD39" s="42"/>
      <c r="BE39" s="42"/>
      <c r="BF39" s="36"/>
      <c r="BG39" s="42"/>
      <c r="BH39" s="42"/>
      <c r="BI39" s="36"/>
      <c r="BJ39" s="42"/>
      <c r="BK39" s="42"/>
      <c r="BL39" s="36"/>
    </row>
    <row r="40" spans="1:64" ht="12.75" customHeight="1">
      <c r="A40" s="36"/>
      <c r="B40" s="36"/>
      <c r="C40" s="36"/>
      <c r="D40" s="36"/>
      <c r="E40" s="36"/>
      <c r="F40" s="36"/>
      <c r="G40" s="38" t="s">
        <v>231</v>
      </c>
      <c r="H40" s="508" t="s">
        <v>240</v>
      </c>
      <c r="I40" s="508"/>
      <c r="J40" s="508"/>
      <c r="K40" s="508"/>
      <c r="L40" s="508"/>
      <c r="M40" s="508"/>
      <c r="N40" s="508"/>
      <c r="O40" s="508"/>
      <c r="P40" s="508"/>
      <c r="Q40" s="508"/>
      <c r="R40" s="36"/>
      <c r="S40" s="36"/>
      <c r="T40" s="36"/>
      <c r="U40" s="42"/>
      <c r="V40" s="36"/>
      <c r="W40" s="36"/>
      <c r="X40" s="36"/>
      <c r="Y40" s="38" t="s">
        <v>241</v>
      </c>
      <c r="Z40" s="508" t="s">
        <v>242</v>
      </c>
      <c r="AA40" s="508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8"/>
      <c r="AO40" s="508"/>
      <c r="AP40" s="508"/>
      <c r="AQ40" s="36"/>
      <c r="AR40" s="38" t="s">
        <v>109</v>
      </c>
      <c r="AS40" s="508" t="s">
        <v>243</v>
      </c>
      <c r="AT40" s="508"/>
      <c r="AU40" s="508"/>
      <c r="AV40" s="508"/>
      <c r="AW40" s="508"/>
      <c r="AX40" s="508"/>
      <c r="AY40" s="508"/>
      <c r="AZ40" s="508"/>
      <c r="BA40" s="508"/>
      <c r="BB40" s="508"/>
      <c r="BC40" s="36"/>
      <c r="BD40" s="42"/>
      <c r="BE40" s="42"/>
      <c r="BF40" s="36"/>
      <c r="BG40" s="42"/>
      <c r="BH40" s="42"/>
      <c r="BI40" s="36"/>
      <c r="BJ40" s="42"/>
      <c r="BK40" s="42"/>
      <c r="BL40" s="36"/>
    </row>
    <row r="41" spans="1:64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42"/>
      <c r="BB41" s="42"/>
      <c r="BC41" s="36"/>
      <c r="BD41" s="42"/>
      <c r="BE41" s="42"/>
      <c r="BF41" s="36"/>
      <c r="BG41" s="42"/>
      <c r="BH41" s="42"/>
      <c r="BI41" s="36"/>
      <c r="BJ41" s="42"/>
      <c r="BK41" s="42"/>
      <c r="BL41" s="36"/>
    </row>
    <row r="42" spans="1:64" ht="18" customHeight="1">
      <c r="A42" s="494" t="s">
        <v>244</v>
      </c>
      <c r="B42" s="494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4"/>
      <c r="AR42" s="494"/>
      <c r="AS42" s="494"/>
      <c r="AT42" s="494"/>
      <c r="AU42" s="494"/>
      <c r="AV42" s="494"/>
      <c r="AW42" s="494"/>
      <c r="AX42" s="494"/>
      <c r="AY42" s="494"/>
      <c r="AZ42" s="494"/>
      <c r="BA42" s="494"/>
      <c r="BB42" s="42"/>
      <c r="BC42" s="36"/>
      <c r="BD42" s="42"/>
      <c r="BE42" s="42"/>
      <c r="BF42" s="36"/>
      <c r="BG42" s="42"/>
      <c r="BH42" s="42"/>
      <c r="BI42" s="36"/>
      <c r="BJ42" s="42"/>
      <c r="BK42" s="42"/>
      <c r="BL42" s="36"/>
    </row>
    <row r="43" spans="1:64" ht="12.75" customHeight="1">
      <c r="A43" s="495" t="s">
        <v>332</v>
      </c>
      <c r="B43" s="496"/>
      <c r="C43" s="497"/>
      <c r="D43" s="510" t="s">
        <v>245</v>
      </c>
      <c r="E43" s="511"/>
      <c r="F43" s="511"/>
      <c r="G43" s="511"/>
      <c r="H43" s="511"/>
      <c r="I43" s="511"/>
      <c r="J43" s="511"/>
      <c r="K43" s="512"/>
      <c r="L43" s="510" t="s">
        <v>74</v>
      </c>
      <c r="M43" s="511"/>
      <c r="N43" s="511"/>
      <c r="O43" s="512"/>
      <c r="P43" s="501" t="s">
        <v>292</v>
      </c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3"/>
      <c r="AC43" s="510" t="s">
        <v>246</v>
      </c>
      <c r="AD43" s="511"/>
      <c r="AE43" s="511"/>
      <c r="AF43" s="511"/>
      <c r="AG43" s="511"/>
      <c r="AH43" s="512"/>
      <c r="AI43" s="510" t="s">
        <v>338</v>
      </c>
      <c r="AJ43" s="516"/>
      <c r="AK43" s="516"/>
      <c r="AL43" s="516"/>
      <c r="AM43" s="516"/>
      <c r="AN43" s="517"/>
      <c r="AO43" s="495" t="s">
        <v>247</v>
      </c>
      <c r="AP43" s="496"/>
      <c r="AQ43" s="496"/>
      <c r="AR43" s="497"/>
      <c r="AS43" s="521" t="s">
        <v>339</v>
      </c>
      <c r="AT43" s="522"/>
      <c r="AU43" s="523"/>
    </row>
    <row r="44" spans="1:64" ht="48.75" customHeight="1">
      <c r="A44" s="498"/>
      <c r="B44" s="499"/>
      <c r="C44" s="500"/>
      <c r="D44" s="513"/>
      <c r="E44" s="514"/>
      <c r="F44" s="514"/>
      <c r="G44" s="514"/>
      <c r="H44" s="514"/>
      <c r="I44" s="514"/>
      <c r="J44" s="514"/>
      <c r="K44" s="515"/>
      <c r="L44" s="513"/>
      <c r="M44" s="514"/>
      <c r="N44" s="514"/>
      <c r="O44" s="515"/>
      <c r="P44" s="539" t="s">
        <v>337</v>
      </c>
      <c r="Q44" s="540"/>
      <c r="R44" s="540"/>
      <c r="S44" s="540"/>
      <c r="T44" s="540"/>
      <c r="U44" s="540"/>
      <c r="V44" s="541"/>
      <c r="W44" s="539" t="s">
        <v>308</v>
      </c>
      <c r="X44" s="540"/>
      <c r="Y44" s="540"/>
      <c r="Z44" s="540"/>
      <c r="AA44" s="540"/>
      <c r="AB44" s="541"/>
      <c r="AC44" s="513"/>
      <c r="AD44" s="514"/>
      <c r="AE44" s="514"/>
      <c r="AF44" s="514"/>
      <c r="AG44" s="514"/>
      <c r="AH44" s="515"/>
      <c r="AI44" s="518"/>
      <c r="AJ44" s="519"/>
      <c r="AK44" s="519"/>
      <c r="AL44" s="519"/>
      <c r="AM44" s="519"/>
      <c r="AN44" s="520"/>
      <c r="AO44" s="498"/>
      <c r="AP44" s="499"/>
      <c r="AQ44" s="499"/>
      <c r="AR44" s="500"/>
      <c r="AS44" s="524"/>
      <c r="AT44" s="525"/>
      <c r="AU44" s="526"/>
    </row>
    <row r="45" spans="1:64" ht="12" customHeight="1">
      <c r="A45" s="501">
        <v>1</v>
      </c>
      <c r="B45" s="502"/>
      <c r="C45" s="503"/>
      <c r="D45" s="501">
        <v>2</v>
      </c>
      <c r="E45" s="502"/>
      <c r="F45" s="502"/>
      <c r="G45" s="502"/>
      <c r="H45" s="502"/>
      <c r="I45" s="502"/>
      <c r="J45" s="502"/>
      <c r="K45" s="503"/>
      <c r="L45" s="501">
        <v>3</v>
      </c>
      <c r="M45" s="502"/>
      <c r="N45" s="502"/>
      <c r="O45" s="503"/>
      <c r="P45" s="501">
        <v>4</v>
      </c>
      <c r="Q45" s="502"/>
      <c r="R45" s="502"/>
      <c r="S45" s="502"/>
      <c r="T45" s="502"/>
      <c r="U45" s="502"/>
      <c r="V45" s="503"/>
      <c r="W45" s="501">
        <v>5</v>
      </c>
      <c r="X45" s="502"/>
      <c r="Y45" s="502"/>
      <c r="Z45" s="502"/>
      <c r="AA45" s="502"/>
      <c r="AB45" s="503"/>
      <c r="AC45" s="501">
        <v>6</v>
      </c>
      <c r="AD45" s="502"/>
      <c r="AE45" s="502"/>
      <c r="AF45" s="502"/>
      <c r="AG45" s="502"/>
      <c r="AH45" s="503"/>
      <c r="AI45" s="501">
        <v>7</v>
      </c>
      <c r="AJ45" s="502"/>
      <c r="AK45" s="502"/>
      <c r="AL45" s="502"/>
      <c r="AM45" s="502"/>
      <c r="AN45" s="503"/>
      <c r="AO45" s="501">
        <v>8</v>
      </c>
      <c r="AP45" s="502"/>
      <c r="AQ45" s="502"/>
      <c r="AR45" s="503"/>
      <c r="AS45" s="542">
        <v>9</v>
      </c>
      <c r="AT45" s="543"/>
      <c r="AU45" s="544"/>
    </row>
    <row r="46" spans="1:64" ht="13.5" customHeight="1">
      <c r="A46" s="504" t="s">
        <v>333</v>
      </c>
      <c r="B46" s="505"/>
      <c r="C46" s="506"/>
      <c r="D46" s="504">
        <v>39</v>
      </c>
      <c r="E46" s="505"/>
      <c r="F46" s="505"/>
      <c r="G46" s="505"/>
      <c r="H46" s="505"/>
      <c r="I46" s="505"/>
      <c r="J46" s="505"/>
      <c r="K46" s="506"/>
      <c r="L46" s="504"/>
      <c r="M46" s="505"/>
      <c r="N46" s="505"/>
      <c r="O46" s="506"/>
      <c r="P46" s="504"/>
      <c r="Q46" s="505"/>
      <c r="R46" s="505"/>
      <c r="S46" s="505"/>
      <c r="T46" s="505"/>
      <c r="U46" s="505"/>
      <c r="V46" s="506"/>
      <c r="W46" s="504"/>
      <c r="X46" s="505"/>
      <c r="Y46" s="505"/>
      <c r="Z46" s="505"/>
      <c r="AA46" s="505"/>
      <c r="AB46" s="506"/>
      <c r="AC46" s="504">
        <v>2</v>
      </c>
      <c r="AD46" s="505"/>
      <c r="AE46" s="505"/>
      <c r="AF46" s="505"/>
      <c r="AG46" s="505"/>
      <c r="AH46" s="506"/>
      <c r="AI46" s="504"/>
      <c r="AJ46" s="505"/>
      <c r="AK46" s="505"/>
      <c r="AL46" s="505"/>
      <c r="AM46" s="505"/>
      <c r="AN46" s="506"/>
      <c r="AO46" s="504">
        <v>11</v>
      </c>
      <c r="AP46" s="505"/>
      <c r="AQ46" s="505"/>
      <c r="AR46" s="506"/>
      <c r="AS46" s="545">
        <v>52</v>
      </c>
      <c r="AT46" s="546"/>
      <c r="AU46" s="547"/>
    </row>
    <row r="47" spans="1:64" ht="12" customHeight="1">
      <c r="A47" s="504" t="s">
        <v>334</v>
      </c>
      <c r="B47" s="505"/>
      <c r="C47" s="506"/>
      <c r="D47" s="504">
        <v>30.5</v>
      </c>
      <c r="E47" s="505"/>
      <c r="F47" s="505"/>
      <c r="G47" s="505"/>
      <c r="H47" s="505"/>
      <c r="I47" s="505"/>
      <c r="J47" s="505"/>
      <c r="K47" s="506"/>
      <c r="L47" s="504">
        <v>8.5</v>
      </c>
      <c r="M47" s="505"/>
      <c r="N47" s="505"/>
      <c r="O47" s="506"/>
      <c r="P47" s="504"/>
      <c r="Q47" s="505"/>
      <c r="R47" s="505"/>
      <c r="S47" s="505"/>
      <c r="T47" s="505"/>
      <c r="U47" s="505"/>
      <c r="V47" s="506"/>
      <c r="W47" s="504"/>
      <c r="X47" s="505"/>
      <c r="Y47" s="505"/>
      <c r="Z47" s="505"/>
      <c r="AA47" s="505"/>
      <c r="AB47" s="506"/>
      <c r="AC47" s="504">
        <v>2</v>
      </c>
      <c r="AD47" s="505"/>
      <c r="AE47" s="505"/>
      <c r="AF47" s="505"/>
      <c r="AG47" s="505"/>
      <c r="AH47" s="506"/>
      <c r="AI47" s="504"/>
      <c r="AJ47" s="505"/>
      <c r="AK47" s="505"/>
      <c r="AL47" s="505"/>
      <c r="AM47" s="505"/>
      <c r="AN47" s="506"/>
      <c r="AO47" s="504">
        <v>11</v>
      </c>
      <c r="AP47" s="505"/>
      <c r="AQ47" s="505"/>
      <c r="AR47" s="506"/>
      <c r="AS47" s="545">
        <v>52</v>
      </c>
      <c r="AT47" s="546"/>
      <c r="AU47" s="547"/>
    </row>
    <row r="48" spans="1:64" ht="12" customHeight="1">
      <c r="A48" s="504" t="s">
        <v>335</v>
      </c>
      <c r="B48" s="505"/>
      <c r="C48" s="506"/>
      <c r="D48" s="504">
        <v>28</v>
      </c>
      <c r="E48" s="505"/>
      <c r="F48" s="505"/>
      <c r="G48" s="505"/>
      <c r="H48" s="505"/>
      <c r="I48" s="505"/>
      <c r="J48" s="505"/>
      <c r="K48" s="506"/>
      <c r="L48" s="504"/>
      <c r="M48" s="505"/>
      <c r="N48" s="505"/>
      <c r="O48" s="506"/>
      <c r="P48" s="504">
        <v>12</v>
      </c>
      <c r="Q48" s="505"/>
      <c r="R48" s="505"/>
      <c r="S48" s="505"/>
      <c r="T48" s="505"/>
      <c r="U48" s="505"/>
      <c r="V48" s="506"/>
      <c r="W48" s="504"/>
      <c r="X48" s="505"/>
      <c r="Y48" s="505"/>
      <c r="Z48" s="505"/>
      <c r="AA48" s="505"/>
      <c r="AB48" s="506"/>
      <c r="AC48" s="504">
        <v>2</v>
      </c>
      <c r="AD48" s="505"/>
      <c r="AE48" s="505"/>
      <c r="AF48" s="505"/>
      <c r="AG48" s="505"/>
      <c r="AH48" s="506"/>
      <c r="AI48" s="504"/>
      <c r="AJ48" s="505"/>
      <c r="AK48" s="505"/>
      <c r="AL48" s="505"/>
      <c r="AM48" s="505"/>
      <c r="AN48" s="506"/>
      <c r="AO48" s="504">
        <v>10</v>
      </c>
      <c r="AP48" s="505"/>
      <c r="AQ48" s="505"/>
      <c r="AR48" s="506"/>
      <c r="AS48" s="545">
        <v>52</v>
      </c>
      <c r="AT48" s="546"/>
      <c r="AU48" s="547"/>
    </row>
    <row r="49" spans="1:47" ht="12" customHeight="1">
      <c r="A49" s="504" t="s">
        <v>336</v>
      </c>
      <c r="B49" s="505"/>
      <c r="C49" s="506"/>
      <c r="D49" s="504">
        <v>19</v>
      </c>
      <c r="E49" s="505"/>
      <c r="F49" s="505"/>
      <c r="G49" s="505"/>
      <c r="H49" s="505"/>
      <c r="I49" s="505"/>
      <c r="J49" s="505"/>
      <c r="K49" s="506"/>
      <c r="L49" s="504"/>
      <c r="M49" s="505"/>
      <c r="N49" s="505"/>
      <c r="O49" s="506"/>
      <c r="P49" s="504">
        <v>10</v>
      </c>
      <c r="Q49" s="505"/>
      <c r="R49" s="505"/>
      <c r="S49" s="505"/>
      <c r="T49" s="505"/>
      <c r="U49" s="505"/>
      <c r="V49" s="506"/>
      <c r="W49" s="504">
        <v>4</v>
      </c>
      <c r="X49" s="505"/>
      <c r="Y49" s="505"/>
      <c r="Z49" s="505"/>
      <c r="AA49" s="505"/>
      <c r="AB49" s="506"/>
      <c r="AC49" s="504">
        <v>2</v>
      </c>
      <c r="AD49" s="505"/>
      <c r="AE49" s="505"/>
      <c r="AF49" s="505"/>
      <c r="AG49" s="505"/>
      <c r="AH49" s="506"/>
      <c r="AI49" s="504">
        <v>6</v>
      </c>
      <c r="AJ49" s="505"/>
      <c r="AK49" s="505"/>
      <c r="AL49" s="505"/>
      <c r="AM49" s="505"/>
      <c r="AN49" s="506"/>
      <c r="AO49" s="504">
        <v>2</v>
      </c>
      <c r="AP49" s="505"/>
      <c r="AQ49" s="505"/>
      <c r="AR49" s="506"/>
      <c r="AS49" s="545">
        <v>43</v>
      </c>
      <c r="AT49" s="546"/>
      <c r="AU49" s="547"/>
    </row>
    <row r="50" spans="1:47" ht="12" customHeight="1">
      <c r="A50" s="533" t="s">
        <v>134</v>
      </c>
      <c r="B50" s="534"/>
      <c r="C50" s="535"/>
      <c r="D50" s="536" t="s">
        <v>385</v>
      </c>
      <c r="E50" s="537"/>
      <c r="F50" s="537"/>
      <c r="G50" s="537"/>
      <c r="H50" s="537"/>
      <c r="I50" s="537"/>
      <c r="J50" s="537"/>
      <c r="K50" s="538"/>
      <c r="L50" s="536">
        <v>8.5</v>
      </c>
      <c r="M50" s="537"/>
      <c r="N50" s="537"/>
      <c r="O50" s="538"/>
      <c r="P50" s="536">
        <v>22</v>
      </c>
      <c r="Q50" s="537"/>
      <c r="R50" s="537"/>
      <c r="S50" s="537"/>
      <c r="T50" s="537"/>
      <c r="U50" s="537"/>
      <c r="V50" s="538"/>
      <c r="W50" s="536">
        <v>4</v>
      </c>
      <c r="X50" s="537"/>
      <c r="Y50" s="537"/>
      <c r="Z50" s="537"/>
      <c r="AA50" s="537"/>
      <c r="AB50" s="538"/>
      <c r="AC50" s="536">
        <v>8</v>
      </c>
      <c r="AD50" s="537"/>
      <c r="AE50" s="537"/>
      <c r="AF50" s="537"/>
      <c r="AG50" s="537"/>
      <c r="AH50" s="538"/>
      <c r="AI50" s="536">
        <v>6</v>
      </c>
      <c r="AJ50" s="537"/>
      <c r="AK50" s="537"/>
      <c r="AL50" s="537"/>
      <c r="AM50" s="537"/>
      <c r="AN50" s="538"/>
      <c r="AO50" s="536">
        <v>34</v>
      </c>
      <c r="AP50" s="537"/>
      <c r="AQ50" s="537"/>
      <c r="AR50" s="538"/>
      <c r="AS50" s="548">
        <v>199</v>
      </c>
      <c r="AT50" s="549"/>
      <c r="AU50" s="550"/>
    </row>
  </sheetData>
  <mergeCells count="528">
    <mergeCell ref="AC45:AH45"/>
    <mergeCell ref="AI45:AN45"/>
    <mergeCell ref="AO45:AR45"/>
    <mergeCell ref="AS45:AU45"/>
    <mergeCell ref="AC46:AH46"/>
    <mergeCell ref="AC47:AH47"/>
    <mergeCell ref="AC48:AH48"/>
    <mergeCell ref="AC49:AH49"/>
    <mergeCell ref="AC50:AH50"/>
    <mergeCell ref="AI46:AN46"/>
    <mergeCell ref="AI47:AN47"/>
    <mergeCell ref="AI48:AN48"/>
    <mergeCell ref="AI49:AN49"/>
    <mergeCell ref="AI50:AN50"/>
    <mergeCell ref="AO46:AR46"/>
    <mergeCell ref="AO47:AR47"/>
    <mergeCell ref="AO48:AR48"/>
    <mergeCell ref="AO49:AR49"/>
    <mergeCell ref="AO50:AR50"/>
    <mergeCell ref="AS46:AU46"/>
    <mergeCell ref="AS47:AU47"/>
    <mergeCell ref="AS48:AU48"/>
    <mergeCell ref="AS49:AU49"/>
    <mergeCell ref="AS50:AU50"/>
    <mergeCell ref="L49:O49"/>
    <mergeCell ref="L50:O50"/>
    <mergeCell ref="L43:O44"/>
    <mergeCell ref="P44:V44"/>
    <mergeCell ref="W44:AB44"/>
    <mergeCell ref="P43:AB43"/>
    <mergeCell ref="P46:V46"/>
    <mergeCell ref="P47:V47"/>
    <mergeCell ref="P48:V48"/>
    <mergeCell ref="P49:V49"/>
    <mergeCell ref="P50:V50"/>
    <mergeCell ref="W46:AB46"/>
    <mergeCell ref="W47:AB47"/>
    <mergeCell ref="W48:AB48"/>
    <mergeCell ref="W49:AB49"/>
    <mergeCell ref="W50:AB50"/>
    <mergeCell ref="P45:V45"/>
    <mergeCell ref="W45:AB45"/>
    <mergeCell ref="A49:C49"/>
    <mergeCell ref="A50:C50"/>
    <mergeCell ref="D43:K44"/>
    <mergeCell ref="D45:K45"/>
    <mergeCell ref="D46:K46"/>
    <mergeCell ref="D47:K47"/>
    <mergeCell ref="D48:K48"/>
    <mergeCell ref="D49:K49"/>
    <mergeCell ref="D50:K50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D10:AD11"/>
    <mergeCell ref="AE10:AE11"/>
    <mergeCell ref="AF10:AF11"/>
    <mergeCell ref="AG10:AG11"/>
    <mergeCell ref="AH10:AH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O43:AR44"/>
    <mergeCell ref="AS43:AU44"/>
    <mergeCell ref="AW28:AW29"/>
    <mergeCell ref="AX28:AX29"/>
    <mergeCell ref="AY28:AY29"/>
    <mergeCell ref="AZ28:AZ29"/>
    <mergeCell ref="BA28:BA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K2:Y2"/>
    <mergeCell ref="H37:V37"/>
    <mergeCell ref="A42:BA42"/>
    <mergeCell ref="A43:C44"/>
    <mergeCell ref="A45:C45"/>
    <mergeCell ref="A46:C46"/>
    <mergeCell ref="L45:O45"/>
    <mergeCell ref="A47:C47"/>
    <mergeCell ref="A48:C48"/>
    <mergeCell ref="A36:F36"/>
    <mergeCell ref="H36:V36"/>
    <mergeCell ref="Z36:AF36"/>
    <mergeCell ref="AS36:BL36"/>
    <mergeCell ref="H38:Q38"/>
    <mergeCell ref="Z38:AP38"/>
    <mergeCell ref="AS38:BF38"/>
    <mergeCell ref="H40:Q40"/>
    <mergeCell ref="Z40:AP40"/>
    <mergeCell ref="AS40:BB40"/>
    <mergeCell ref="L46:O46"/>
    <mergeCell ref="L47:O47"/>
    <mergeCell ref="L48:O48"/>
    <mergeCell ref="AC43:AH44"/>
    <mergeCell ref="AI43:AN44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439"/>
  <sheetViews>
    <sheetView showGridLines="0" tabSelected="1" workbookViewId="0">
      <pane xSplit="2" ySplit="7" topLeftCell="C51" activePane="bottomRight" state="frozen"/>
      <selection pane="topRight" activeCell="C1" sqref="C1"/>
      <selection pane="bottomLeft" activeCell="A9" sqref="A9"/>
      <selection pane="bottomRight" activeCell="A96" sqref="A96:C96"/>
    </sheetView>
  </sheetViews>
  <sheetFormatPr defaultColWidth="14.6640625" defaultRowHeight="13.5" customHeight="1"/>
  <cols>
    <col min="1" max="1" width="11.6640625" style="6" customWidth="1"/>
    <col min="2" max="2" width="35.83203125" style="6" customWidth="1"/>
    <col min="3" max="3" width="16.1640625" style="6" customWidth="1"/>
    <col min="4" max="7" width="0" style="6" hidden="1" customWidth="1"/>
    <col min="8" max="8" width="5.5" style="6" customWidth="1"/>
    <col min="9" max="9" width="0" style="6" hidden="1" customWidth="1"/>
    <col min="10" max="10" width="5.5" style="6" customWidth="1"/>
    <col min="11" max="11" width="0" style="6" hidden="1" customWidth="1"/>
    <col min="12" max="12" width="5.5" style="6" customWidth="1"/>
    <col min="13" max="13" width="5.1640625" style="6" customWidth="1"/>
    <col min="14" max="14" width="6.1640625" style="6" customWidth="1"/>
    <col min="15" max="15" width="0" style="6" hidden="1" customWidth="1"/>
    <col min="16" max="16" width="5.1640625" style="6" customWidth="1"/>
    <col min="17" max="17" width="0" style="6" hidden="1" customWidth="1"/>
    <col min="18" max="18" width="10.1640625" style="6" customWidth="1"/>
    <col min="19" max="19" width="0" style="6" hidden="1" customWidth="1"/>
    <col min="20" max="20" width="9.83203125" style="6" customWidth="1"/>
    <col min="21" max="21" width="0" style="6" hidden="1" customWidth="1"/>
    <col min="22" max="22" width="9.5" style="6" customWidth="1"/>
    <col min="23" max="23" width="0" style="6" hidden="1" customWidth="1"/>
    <col min="24" max="24" width="10" style="6" customWidth="1"/>
    <col min="25" max="25" width="0" style="6" hidden="1" customWidth="1"/>
    <col min="26" max="26" width="10" style="6" customWidth="1"/>
    <col min="27" max="27" width="0" style="6" hidden="1" customWidth="1"/>
    <col min="28" max="28" width="9.5" style="6" customWidth="1"/>
    <col min="29" max="29" width="0" style="6" hidden="1" customWidth="1"/>
    <col min="30" max="30" width="9.5" style="6" customWidth="1"/>
    <col min="31" max="31" width="0" style="6" hidden="1" customWidth="1"/>
    <col min="32" max="32" width="10.1640625" style="6" customWidth="1"/>
    <col min="33" max="33" width="0" style="6" hidden="1" customWidth="1"/>
    <col min="34" max="16384" width="14.6640625" style="6"/>
  </cols>
  <sheetData>
    <row r="1" spans="1:34" ht="12.75" customHeight="1">
      <c r="A1" s="569" t="s">
        <v>108</v>
      </c>
      <c r="B1" s="595" t="s">
        <v>110</v>
      </c>
      <c r="C1" s="598" t="s">
        <v>111</v>
      </c>
      <c r="D1" s="599"/>
      <c r="E1" s="599"/>
      <c r="F1" s="599"/>
      <c r="G1" s="599" t="s">
        <v>112</v>
      </c>
      <c r="H1" s="599"/>
      <c r="I1" s="599"/>
      <c r="J1" s="599"/>
      <c r="K1" s="599"/>
      <c r="L1" s="599"/>
      <c r="M1" s="599"/>
      <c r="N1" s="599"/>
      <c r="O1" s="599"/>
      <c r="P1" s="600"/>
      <c r="Q1" s="579" t="s">
        <v>113</v>
      </c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</row>
    <row r="2" spans="1:34" ht="12.75" customHeight="1">
      <c r="A2" s="569"/>
      <c r="B2" s="596"/>
      <c r="C2" s="598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600"/>
      <c r="Q2" s="580" t="s">
        <v>114</v>
      </c>
      <c r="R2" s="604"/>
      <c r="S2" s="604"/>
      <c r="T2" s="605"/>
      <c r="U2" s="578" t="s">
        <v>115</v>
      </c>
      <c r="V2" s="569"/>
      <c r="W2" s="569"/>
      <c r="X2" s="570"/>
      <c r="Y2" s="580" t="s">
        <v>116</v>
      </c>
      <c r="Z2" s="581"/>
      <c r="AA2" s="581"/>
      <c r="AB2" s="582"/>
      <c r="AC2" s="579" t="s">
        <v>117</v>
      </c>
      <c r="AD2" s="569"/>
      <c r="AE2" s="569"/>
      <c r="AF2" s="570"/>
      <c r="AG2" s="169" t="s">
        <v>118</v>
      </c>
    </row>
    <row r="3" spans="1:34" ht="12.75" customHeight="1">
      <c r="A3" s="569"/>
      <c r="B3" s="596"/>
      <c r="C3" s="601" t="s">
        <v>274</v>
      </c>
      <c r="D3" s="614" t="s">
        <v>119</v>
      </c>
      <c r="E3" s="606" t="s">
        <v>120</v>
      </c>
      <c r="F3" s="569" t="s">
        <v>121</v>
      </c>
      <c r="G3" s="54"/>
      <c r="H3" s="576" t="s">
        <v>122</v>
      </c>
      <c r="I3" s="54"/>
      <c r="J3" s="576" t="s">
        <v>123</v>
      </c>
      <c r="K3" s="54"/>
      <c r="L3" s="599" t="s">
        <v>124</v>
      </c>
      <c r="M3" s="599"/>
      <c r="N3" s="599"/>
      <c r="O3" s="599"/>
      <c r="P3" s="608"/>
      <c r="Q3" s="580" t="s">
        <v>125</v>
      </c>
      <c r="R3" s="581"/>
      <c r="S3" s="581" t="s">
        <v>126</v>
      </c>
      <c r="T3" s="615"/>
      <c r="U3" s="578" t="s">
        <v>127</v>
      </c>
      <c r="V3" s="569"/>
      <c r="W3" s="569" t="s">
        <v>128</v>
      </c>
      <c r="X3" s="570"/>
      <c r="Y3" s="580" t="s">
        <v>129</v>
      </c>
      <c r="Z3" s="581"/>
      <c r="AA3" s="581" t="s">
        <v>130</v>
      </c>
      <c r="AB3" s="582"/>
      <c r="AC3" s="579" t="s">
        <v>131</v>
      </c>
      <c r="AD3" s="569"/>
      <c r="AE3" s="569" t="s">
        <v>132</v>
      </c>
      <c r="AF3" s="570"/>
      <c r="AG3" s="169" t="s">
        <v>133</v>
      </c>
    </row>
    <row r="4" spans="1:34" ht="12.75" customHeight="1">
      <c r="A4" s="569"/>
      <c r="B4" s="596"/>
      <c r="C4" s="602"/>
      <c r="D4" s="614"/>
      <c r="E4" s="606"/>
      <c r="F4" s="569"/>
      <c r="G4" s="54"/>
      <c r="H4" s="607"/>
      <c r="I4" s="54"/>
      <c r="J4" s="607"/>
      <c r="K4" s="54"/>
      <c r="L4" s="628" t="s">
        <v>134</v>
      </c>
      <c r="M4" s="569" t="s">
        <v>135</v>
      </c>
      <c r="N4" s="569"/>
      <c r="O4" s="569"/>
      <c r="P4" s="631"/>
      <c r="Q4" s="625" t="s">
        <v>314</v>
      </c>
      <c r="R4" s="581"/>
      <c r="S4" s="584" t="s">
        <v>137</v>
      </c>
      <c r="T4" s="615"/>
      <c r="U4" s="579" t="s">
        <v>136</v>
      </c>
      <c r="V4" s="569"/>
      <c r="W4" s="571" t="s">
        <v>137</v>
      </c>
      <c r="X4" s="587"/>
      <c r="Y4" s="580" t="s">
        <v>136</v>
      </c>
      <c r="Z4" s="581"/>
      <c r="AA4" s="584" t="s">
        <v>316</v>
      </c>
      <c r="AB4" s="582"/>
      <c r="AC4" s="588" t="s">
        <v>313</v>
      </c>
      <c r="AD4" s="569"/>
      <c r="AE4" s="571" t="s">
        <v>314</v>
      </c>
      <c r="AF4" s="570"/>
      <c r="AG4" s="169" t="s">
        <v>138</v>
      </c>
    </row>
    <row r="5" spans="1:34" ht="16.5" customHeight="1">
      <c r="A5" s="569"/>
      <c r="B5" s="596"/>
      <c r="C5" s="602"/>
      <c r="D5" s="614"/>
      <c r="E5" s="606"/>
      <c r="F5" s="569"/>
      <c r="G5" s="54"/>
      <c r="H5" s="607"/>
      <c r="I5" s="54"/>
      <c r="J5" s="607"/>
      <c r="K5" s="55"/>
      <c r="L5" s="629"/>
      <c r="M5" s="606" t="s">
        <v>139</v>
      </c>
      <c r="N5" s="606" t="s">
        <v>140</v>
      </c>
      <c r="O5" s="576"/>
      <c r="P5" s="626" t="s">
        <v>141</v>
      </c>
      <c r="Q5" s="580" t="s">
        <v>142</v>
      </c>
      <c r="R5" s="589" t="s">
        <v>134</v>
      </c>
      <c r="S5" s="581" t="s">
        <v>142</v>
      </c>
      <c r="T5" s="609" t="s">
        <v>134</v>
      </c>
      <c r="U5" s="579" t="s">
        <v>142</v>
      </c>
      <c r="V5" s="576" t="s">
        <v>134</v>
      </c>
      <c r="W5" s="569" t="s">
        <v>142</v>
      </c>
      <c r="X5" s="585" t="s">
        <v>134</v>
      </c>
      <c r="Y5" s="580" t="s">
        <v>142</v>
      </c>
      <c r="Z5" s="589" t="s">
        <v>134</v>
      </c>
      <c r="AA5" s="591" t="s">
        <v>142</v>
      </c>
      <c r="AB5" s="593" t="s">
        <v>134</v>
      </c>
      <c r="AC5" s="579" t="s">
        <v>142</v>
      </c>
      <c r="AD5" s="576" t="s">
        <v>134</v>
      </c>
      <c r="AE5" s="569" t="s">
        <v>142</v>
      </c>
      <c r="AF5" s="585" t="s">
        <v>134</v>
      </c>
      <c r="AG5" s="579" t="s">
        <v>142</v>
      </c>
    </row>
    <row r="6" spans="1:34" ht="28.5" customHeight="1">
      <c r="A6" s="569"/>
      <c r="B6" s="597"/>
      <c r="C6" s="603"/>
      <c r="D6" s="614"/>
      <c r="E6" s="606"/>
      <c r="F6" s="569"/>
      <c r="G6" s="54"/>
      <c r="H6" s="577"/>
      <c r="I6" s="54"/>
      <c r="J6" s="577"/>
      <c r="K6" s="55"/>
      <c r="L6" s="630"/>
      <c r="M6" s="606"/>
      <c r="N6" s="606"/>
      <c r="O6" s="577"/>
      <c r="P6" s="627"/>
      <c r="Q6" s="580"/>
      <c r="R6" s="590"/>
      <c r="S6" s="581"/>
      <c r="T6" s="610"/>
      <c r="U6" s="579"/>
      <c r="V6" s="577"/>
      <c r="W6" s="569"/>
      <c r="X6" s="586"/>
      <c r="Y6" s="580"/>
      <c r="Z6" s="590"/>
      <c r="AA6" s="592"/>
      <c r="AB6" s="594"/>
      <c r="AC6" s="579"/>
      <c r="AD6" s="577"/>
      <c r="AE6" s="569"/>
      <c r="AF6" s="586"/>
      <c r="AG6" s="579"/>
    </row>
    <row r="7" spans="1:34" ht="13.5" customHeight="1">
      <c r="A7" s="7" t="s">
        <v>0</v>
      </c>
      <c r="B7" s="338" t="s">
        <v>1</v>
      </c>
      <c r="C7" s="204">
        <v>3</v>
      </c>
      <c r="D7" s="169" t="s">
        <v>5</v>
      </c>
      <c r="E7" s="7" t="s">
        <v>6</v>
      </c>
      <c r="F7" s="7" t="s">
        <v>7</v>
      </c>
      <c r="G7" s="7" t="s">
        <v>33</v>
      </c>
      <c r="H7" s="7"/>
      <c r="I7" s="7" t="s">
        <v>39</v>
      </c>
      <c r="J7" s="7">
        <v>5</v>
      </c>
      <c r="K7" s="7" t="s">
        <v>45</v>
      </c>
      <c r="L7" s="47">
        <v>6</v>
      </c>
      <c r="M7" s="7">
        <v>7</v>
      </c>
      <c r="N7" s="7">
        <v>8</v>
      </c>
      <c r="O7" s="7" t="s">
        <v>57</v>
      </c>
      <c r="P7" s="67">
        <v>9</v>
      </c>
      <c r="Q7" s="77" t="s">
        <v>67</v>
      </c>
      <c r="R7" s="78">
        <v>10</v>
      </c>
      <c r="S7" s="79" t="s">
        <v>85</v>
      </c>
      <c r="T7" s="80">
        <v>11</v>
      </c>
      <c r="U7" s="62" t="s">
        <v>94</v>
      </c>
      <c r="V7" s="54">
        <v>12</v>
      </c>
      <c r="W7" s="54" t="s">
        <v>101</v>
      </c>
      <c r="X7" s="338">
        <v>13</v>
      </c>
      <c r="Y7" s="98" t="s">
        <v>143</v>
      </c>
      <c r="Z7" s="79">
        <v>14</v>
      </c>
      <c r="AA7" s="79" t="s">
        <v>148</v>
      </c>
      <c r="AB7" s="389">
        <v>15</v>
      </c>
      <c r="AC7" s="62" t="s">
        <v>152</v>
      </c>
      <c r="AD7" s="54">
        <v>16</v>
      </c>
      <c r="AE7" s="54" t="s">
        <v>156</v>
      </c>
      <c r="AF7" s="177">
        <v>17</v>
      </c>
      <c r="AG7" s="169" t="s">
        <v>159</v>
      </c>
    </row>
    <row r="8" spans="1:34" s="139" customFormat="1" ht="13.5" customHeight="1">
      <c r="A8" s="140"/>
      <c r="B8" s="338"/>
      <c r="C8" s="196"/>
      <c r="D8" s="169"/>
      <c r="E8" s="140"/>
      <c r="F8" s="140"/>
      <c r="G8" s="140"/>
      <c r="H8" s="162">
        <f t="shared" ref="H8:K8" si="0">SUM(H10+H28+H35+H39+H57+H61+H62+H65+H66++H71+H72+H77+H75+H78)</f>
        <v>6588</v>
      </c>
      <c r="I8" s="162" t="e">
        <f t="shared" si="0"/>
        <v>#REF!</v>
      </c>
      <c r="J8" s="162">
        <f t="shared" si="0"/>
        <v>2196</v>
      </c>
      <c r="K8" s="162" t="e">
        <f t="shared" si="0"/>
        <v>#REF!</v>
      </c>
      <c r="L8" s="162">
        <f>L10+L28+L35+L38+L76</f>
        <v>4392</v>
      </c>
      <c r="M8" s="162">
        <f t="shared" ref="M8:P8" si="1">SUM(M10+M28+M35+M39+M57+M61+M62+M65+M66++M71+M72+M77+M75+M78)</f>
        <v>2118</v>
      </c>
      <c r="N8" s="162">
        <f t="shared" si="1"/>
        <v>1984</v>
      </c>
      <c r="O8" s="162">
        <f t="shared" si="1"/>
        <v>0</v>
      </c>
      <c r="P8" s="162">
        <f t="shared" si="1"/>
        <v>120</v>
      </c>
      <c r="Q8" s="77"/>
      <c r="R8" s="370">
        <f>SUM(R9/17)</f>
        <v>36</v>
      </c>
      <c r="S8" s="371" t="e">
        <f t="shared" ref="S8:AE8" si="2">SUM(S9/17)</f>
        <v>#VALUE!</v>
      </c>
      <c r="T8" s="372">
        <f>SUM(T9/22)</f>
        <v>36</v>
      </c>
      <c r="U8" s="373" t="e">
        <f t="shared" si="2"/>
        <v>#VALUE!</v>
      </c>
      <c r="V8" s="370">
        <f t="shared" si="2"/>
        <v>36</v>
      </c>
      <c r="W8" s="371" t="e">
        <f t="shared" si="2"/>
        <v>#VALUE!</v>
      </c>
      <c r="X8" s="374">
        <f>SUM(X9/22)</f>
        <v>36</v>
      </c>
      <c r="Y8" s="373" t="e">
        <f t="shared" si="2"/>
        <v>#VALUE!</v>
      </c>
      <c r="Z8" s="370">
        <f t="shared" si="2"/>
        <v>36</v>
      </c>
      <c r="AA8" s="371" t="e">
        <f t="shared" si="2"/>
        <v>#VALUE!</v>
      </c>
      <c r="AB8" s="374">
        <f>SUM(AB9/23)</f>
        <v>36</v>
      </c>
      <c r="AC8" s="373" t="e">
        <f t="shared" si="2"/>
        <v>#VALUE!</v>
      </c>
      <c r="AD8" s="370">
        <f>SUM(AD9/16)</f>
        <v>36</v>
      </c>
      <c r="AE8" s="371" t="e">
        <f t="shared" si="2"/>
        <v>#VALUE!</v>
      </c>
      <c r="AF8" s="374">
        <f>SUM(AF9/17)</f>
        <v>36</v>
      </c>
      <c r="AG8" s="141"/>
    </row>
    <row r="9" spans="1:34" s="133" customFormat="1" ht="13.5" customHeight="1" thickBot="1">
      <c r="A9" s="135"/>
      <c r="B9" s="195"/>
      <c r="C9" s="197"/>
      <c r="D9" s="138"/>
      <c r="E9" s="135"/>
      <c r="F9" s="135"/>
      <c r="G9" s="135"/>
      <c r="H9" s="135"/>
      <c r="I9" s="135"/>
      <c r="J9" s="135"/>
      <c r="K9" s="135"/>
      <c r="L9" s="154">
        <f>SUM(R9+T9+V9+X9+Z9+AB9+AD9+AF9)</f>
        <v>5436</v>
      </c>
      <c r="M9" s="135"/>
      <c r="N9" s="135"/>
      <c r="O9" s="135"/>
      <c r="P9" s="136"/>
      <c r="Q9" s="137"/>
      <c r="R9" s="251">
        <f t="shared" ref="R9:AF9" si="3">SUM(R10+R28+R35+R39+R57)</f>
        <v>612</v>
      </c>
      <c r="S9" s="156" t="e">
        <f t="shared" si="3"/>
        <v>#VALUE!</v>
      </c>
      <c r="T9" s="156">
        <f t="shared" si="3"/>
        <v>792</v>
      </c>
      <c r="U9" s="250" t="e">
        <f t="shared" si="3"/>
        <v>#VALUE!</v>
      </c>
      <c r="V9" s="251">
        <f t="shared" si="3"/>
        <v>612</v>
      </c>
      <c r="W9" s="156" t="e">
        <f t="shared" si="3"/>
        <v>#VALUE!</v>
      </c>
      <c r="X9" s="178">
        <f t="shared" si="3"/>
        <v>792</v>
      </c>
      <c r="Y9" s="250" t="e">
        <f t="shared" si="3"/>
        <v>#VALUE!</v>
      </c>
      <c r="Z9" s="251">
        <f t="shared" si="3"/>
        <v>612</v>
      </c>
      <c r="AA9" s="156" t="e">
        <f t="shared" si="3"/>
        <v>#VALUE!</v>
      </c>
      <c r="AB9" s="178">
        <f t="shared" si="3"/>
        <v>828</v>
      </c>
      <c r="AC9" s="250" t="e">
        <f t="shared" si="3"/>
        <v>#VALUE!</v>
      </c>
      <c r="AD9" s="251">
        <f t="shared" si="3"/>
        <v>576</v>
      </c>
      <c r="AE9" s="156" t="e">
        <f t="shared" si="3"/>
        <v>#VALUE!</v>
      </c>
      <c r="AF9" s="178">
        <f t="shared" si="3"/>
        <v>612</v>
      </c>
      <c r="AG9" s="379"/>
      <c r="AH9" s="381"/>
    </row>
    <row r="10" spans="1:34" ht="13.5" customHeight="1" thickBot="1">
      <c r="A10" s="25" t="s">
        <v>275</v>
      </c>
      <c r="B10" s="199" t="s">
        <v>165</v>
      </c>
      <c r="C10" s="198"/>
      <c r="D10" s="64"/>
      <c r="E10" s="25"/>
      <c r="F10" s="25"/>
      <c r="G10" s="25"/>
      <c r="H10" s="129">
        <f>H11+H20+H26</f>
        <v>2106</v>
      </c>
      <c r="I10" s="129">
        <f t="shared" ref="I10:P10" si="4">I11+I20+I26</f>
        <v>0</v>
      </c>
      <c r="J10" s="129">
        <f t="shared" si="4"/>
        <v>702</v>
      </c>
      <c r="K10" s="129">
        <f t="shared" si="4"/>
        <v>0</v>
      </c>
      <c r="L10" s="129">
        <f t="shared" si="4"/>
        <v>1404</v>
      </c>
      <c r="M10" s="129">
        <f t="shared" si="4"/>
        <v>820</v>
      </c>
      <c r="N10" s="129">
        <f t="shared" si="4"/>
        <v>584</v>
      </c>
      <c r="O10" s="129">
        <f t="shared" si="4"/>
        <v>0</v>
      </c>
      <c r="P10" s="129">
        <f t="shared" si="4"/>
        <v>0</v>
      </c>
      <c r="Q10" s="248">
        <f t="shared" ref="Q10" si="5">Q11+Q20+Q26</f>
        <v>608</v>
      </c>
      <c r="R10" s="249">
        <f t="shared" ref="R10" si="6">R11+R20+R26</f>
        <v>612</v>
      </c>
      <c r="S10" s="129">
        <f t="shared" ref="S10" si="7">S11+S20+S26</f>
        <v>788</v>
      </c>
      <c r="T10" s="129">
        <f t="shared" ref="T10" si="8">T11+T20+T26</f>
        <v>792</v>
      </c>
      <c r="U10" s="248">
        <f t="shared" ref="U10" si="9">U11+U20+U26</f>
        <v>152</v>
      </c>
      <c r="V10" s="249">
        <f t="shared" ref="V10" si="10">V11+V20+V26</f>
        <v>0</v>
      </c>
      <c r="W10" s="129">
        <f t="shared" ref="W10" si="11">W11+W20+W26</f>
        <v>147</v>
      </c>
      <c r="X10" s="179">
        <f t="shared" ref="X10" si="12">X11+X20+X26</f>
        <v>0</v>
      </c>
      <c r="Y10" s="380">
        <f t="shared" ref="Y10" si="13">Y11+Y20+Y26</f>
        <v>0</v>
      </c>
      <c r="Z10" s="249">
        <f t="shared" ref="Z10" si="14">Z11+Z20+Z26</f>
        <v>0</v>
      </c>
      <c r="AA10" s="129">
        <f t="shared" ref="AA10" si="15">AA11+AA20+AA26</f>
        <v>0</v>
      </c>
      <c r="AB10" s="179">
        <f t="shared" ref="AB10" si="16">AB11+AB20+AB26</f>
        <v>0</v>
      </c>
      <c r="AC10" s="380">
        <f t="shared" ref="AC10" si="17">AC11+AC20+AC26</f>
        <v>0</v>
      </c>
      <c r="AD10" s="249">
        <f t="shared" ref="AD10" si="18">AD11+AD20+AD26</f>
        <v>0</v>
      </c>
      <c r="AE10" s="129">
        <f t="shared" ref="AE10" si="19">AE11+AE20+AE26</f>
        <v>0</v>
      </c>
      <c r="AF10" s="129">
        <f t="shared" ref="AF10" si="20">AF11+AF20+AF26</f>
        <v>0</v>
      </c>
      <c r="AG10" s="380"/>
      <c r="AH10" s="381"/>
    </row>
    <row r="11" spans="1:34" ht="24.75" customHeight="1" thickBot="1">
      <c r="A11" s="339" t="s">
        <v>351</v>
      </c>
      <c r="B11" s="340" t="s">
        <v>352</v>
      </c>
      <c r="C11" s="200"/>
      <c r="D11" s="60"/>
      <c r="E11" s="53"/>
      <c r="F11" s="53"/>
      <c r="G11" s="53"/>
      <c r="H11" s="430">
        <f>H12+H13+H14+H15+H16+H17+H18+H19</f>
        <v>1359</v>
      </c>
      <c r="I11" s="430">
        <f t="shared" ref="I11:AF11" si="21">I12+I13+I14+I15+I16+I17+I18+I19</f>
        <v>0</v>
      </c>
      <c r="J11" s="430">
        <f t="shared" si="21"/>
        <v>453</v>
      </c>
      <c r="K11" s="430">
        <f t="shared" si="21"/>
        <v>0</v>
      </c>
      <c r="L11" s="431">
        <f t="shared" si="21"/>
        <v>906</v>
      </c>
      <c r="M11" s="430">
        <f t="shared" si="21"/>
        <v>516</v>
      </c>
      <c r="N11" s="430">
        <f t="shared" si="21"/>
        <v>390</v>
      </c>
      <c r="O11" s="430">
        <f t="shared" si="21"/>
        <v>0</v>
      </c>
      <c r="P11" s="430">
        <f t="shared" si="21"/>
        <v>0</v>
      </c>
      <c r="Q11" s="432">
        <f t="shared" si="21"/>
        <v>331</v>
      </c>
      <c r="R11" s="433">
        <f t="shared" si="21"/>
        <v>394</v>
      </c>
      <c r="S11" s="434">
        <f t="shared" si="21"/>
        <v>399</v>
      </c>
      <c r="T11" s="434">
        <f t="shared" si="21"/>
        <v>512</v>
      </c>
      <c r="U11" s="432">
        <f t="shared" si="21"/>
        <v>76</v>
      </c>
      <c r="V11" s="435">
        <f t="shared" si="21"/>
        <v>0</v>
      </c>
      <c r="W11" s="430">
        <f t="shared" si="21"/>
        <v>84</v>
      </c>
      <c r="X11" s="436">
        <f t="shared" si="21"/>
        <v>0</v>
      </c>
      <c r="Y11" s="437">
        <f t="shared" si="21"/>
        <v>0</v>
      </c>
      <c r="Z11" s="433">
        <f t="shared" si="21"/>
        <v>0</v>
      </c>
      <c r="AA11" s="434">
        <f t="shared" si="21"/>
        <v>0</v>
      </c>
      <c r="AB11" s="438">
        <f t="shared" si="21"/>
        <v>0</v>
      </c>
      <c r="AC11" s="437">
        <f t="shared" si="21"/>
        <v>0</v>
      </c>
      <c r="AD11" s="435">
        <f t="shared" si="21"/>
        <v>0</v>
      </c>
      <c r="AE11" s="430">
        <f t="shared" si="21"/>
        <v>0</v>
      </c>
      <c r="AF11" s="430">
        <f t="shared" si="21"/>
        <v>0</v>
      </c>
      <c r="AG11" s="380"/>
      <c r="AH11" s="381"/>
    </row>
    <row r="12" spans="1:34" ht="13.5" customHeight="1">
      <c r="A12" s="341" t="s">
        <v>353</v>
      </c>
      <c r="B12" s="342" t="s">
        <v>166</v>
      </c>
      <c r="C12" s="343" t="s">
        <v>318</v>
      </c>
      <c r="D12" s="166"/>
      <c r="E12" s="166"/>
      <c r="F12" s="343" t="s">
        <v>318</v>
      </c>
      <c r="G12" s="206"/>
      <c r="H12" s="344">
        <v>117</v>
      </c>
      <c r="I12" s="345"/>
      <c r="J12" s="345">
        <v>39</v>
      </c>
      <c r="K12" s="345"/>
      <c r="L12" s="346">
        <f>SUM(R12+T12+V12+X12+Z12+AB12+AD12+AF12)</f>
        <v>78</v>
      </c>
      <c r="M12" s="311">
        <v>78</v>
      </c>
      <c r="N12" s="344"/>
      <c r="O12" s="344"/>
      <c r="P12" s="394"/>
      <c r="Q12" s="348" t="s">
        <v>104</v>
      </c>
      <c r="R12" s="378">
        <v>34</v>
      </c>
      <c r="S12" s="349">
        <v>57</v>
      </c>
      <c r="T12" s="392">
        <v>44</v>
      </c>
      <c r="U12" s="187"/>
      <c r="V12" s="391"/>
      <c r="W12" s="132"/>
      <c r="X12" s="180"/>
      <c r="Y12" s="124"/>
      <c r="Z12" s="191"/>
      <c r="AA12" s="125"/>
      <c r="AB12" s="384"/>
      <c r="AC12" s="187"/>
      <c r="AD12" s="189"/>
      <c r="AE12" s="132"/>
      <c r="AF12" s="180"/>
      <c r="AG12" s="187"/>
      <c r="AH12" s="381"/>
    </row>
    <row r="13" spans="1:34" ht="13.5" customHeight="1">
      <c r="A13" s="341" t="s">
        <v>354</v>
      </c>
      <c r="B13" s="342" t="s">
        <v>167</v>
      </c>
      <c r="C13" s="343" t="s">
        <v>319</v>
      </c>
      <c r="D13" s="166"/>
      <c r="E13" s="166"/>
      <c r="F13" s="343" t="s">
        <v>319</v>
      </c>
      <c r="G13" s="206"/>
      <c r="H13" s="344">
        <v>177</v>
      </c>
      <c r="I13" s="345"/>
      <c r="J13" s="345">
        <v>59</v>
      </c>
      <c r="K13" s="345"/>
      <c r="L13" s="346">
        <f t="shared" ref="L13" si="22">SUM(R13+T13+V13+X13+Z13+AB13+AD13+AF13)</f>
        <v>118</v>
      </c>
      <c r="M13" s="344">
        <v>118</v>
      </c>
      <c r="N13" s="344"/>
      <c r="O13" s="344"/>
      <c r="P13" s="382"/>
      <c r="Q13" s="348" t="s">
        <v>154</v>
      </c>
      <c r="R13" s="364">
        <v>68</v>
      </c>
      <c r="S13" s="349">
        <v>85</v>
      </c>
      <c r="T13" s="393">
        <v>50</v>
      </c>
      <c r="U13" s="187"/>
      <c r="V13" s="189"/>
      <c r="W13" s="132"/>
      <c r="X13" s="180"/>
      <c r="Y13" s="127"/>
      <c r="Z13" s="128"/>
      <c r="AA13" s="125"/>
      <c r="AB13" s="384"/>
      <c r="AC13" s="187"/>
      <c r="AD13" s="189"/>
      <c r="AE13" s="132"/>
      <c r="AF13" s="180"/>
      <c r="AG13" s="187"/>
      <c r="AH13" s="381"/>
    </row>
    <row r="14" spans="1:34" ht="13.5" customHeight="1">
      <c r="A14" s="341" t="s">
        <v>355</v>
      </c>
      <c r="B14" s="342" t="s">
        <v>22</v>
      </c>
      <c r="C14" s="167" t="s">
        <v>319</v>
      </c>
      <c r="D14" s="166"/>
      <c r="E14" s="166"/>
      <c r="F14" s="343" t="s">
        <v>319</v>
      </c>
      <c r="G14" s="206"/>
      <c r="H14" s="344">
        <v>174</v>
      </c>
      <c r="I14" s="345"/>
      <c r="J14" s="345">
        <v>58</v>
      </c>
      <c r="K14" s="345"/>
      <c r="L14" s="346">
        <v>116</v>
      </c>
      <c r="M14" s="344"/>
      <c r="N14" s="311">
        <v>116</v>
      </c>
      <c r="O14" s="344"/>
      <c r="P14" s="382"/>
      <c r="Q14" s="363">
        <v>44</v>
      </c>
      <c r="R14" s="378">
        <v>52</v>
      </c>
      <c r="S14" s="349">
        <v>57</v>
      </c>
      <c r="T14" s="393">
        <v>64</v>
      </c>
      <c r="U14" s="187"/>
      <c r="V14" s="189"/>
      <c r="W14" s="132"/>
      <c r="X14" s="180"/>
      <c r="Y14" s="127"/>
      <c r="Z14" s="128"/>
      <c r="AA14" s="125"/>
      <c r="AB14" s="384"/>
      <c r="AC14" s="131"/>
      <c r="AD14" s="122"/>
      <c r="AE14" s="132"/>
      <c r="AF14" s="180"/>
      <c r="AG14" s="131"/>
    </row>
    <row r="15" spans="1:34" ht="13.5" customHeight="1">
      <c r="A15" s="351" t="s">
        <v>356</v>
      </c>
      <c r="B15" s="342" t="s">
        <v>11</v>
      </c>
      <c r="C15" s="343" t="s">
        <v>318</v>
      </c>
      <c r="D15" s="166"/>
      <c r="E15" s="166"/>
      <c r="F15" s="343" t="s">
        <v>318</v>
      </c>
      <c r="G15" s="206"/>
      <c r="H15" s="344">
        <v>384</v>
      </c>
      <c r="I15" s="345"/>
      <c r="J15" s="345">
        <v>128</v>
      </c>
      <c r="K15" s="345"/>
      <c r="L15" s="346">
        <v>256</v>
      </c>
      <c r="M15" s="311">
        <v>128</v>
      </c>
      <c r="N15" s="311">
        <v>128</v>
      </c>
      <c r="O15" s="344"/>
      <c r="P15" s="382"/>
      <c r="Q15" s="363">
        <v>177</v>
      </c>
      <c r="R15" s="378">
        <v>102</v>
      </c>
      <c r="S15" s="349">
        <v>200</v>
      </c>
      <c r="T15" s="393">
        <v>154</v>
      </c>
      <c r="U15" s="187" t="s">
        <v>98</v>
      </c>
      <c r="V15" s="189"/>
      <c r="W15" s="132" t="s">
        <v>102</v>
      </c>
      <c r="X15" s="180"/>
      <c r="Y15" s="127"/>
      <c r="Z15" s="128"/>
      <c r="AA15" s="125"/>
      <c r="AB15" s="384"/>
      <c r="AC15" s="187"/>
      <c r="AD15" s="388"/>
      <c r="AE15" s="132"/>
      <c r="AF15" s="180"/>
      <c r="AG15" s="131"/>
    </row>
    <row r="16" spans="1:34" ht="23.25" customHeight="1">
      <c r="A16" s="341" t="s">
        <v>357</v>
      </c>
      <c r="B16" s="342" t="s">
        <v>20</v>
      </c>
      <c r="C16" s="343" t="s">
        <v>319</v>
      </c>
      <c r="D16" s="166"/>
      <c r="E16" s="166"/>
      <c r="F16" s="343" t="s">
        <v>319</v>
      </c>
      <c r="G16" s="206"/>
      <c r="H16" s="344">
        <v>174</v>
      </c>
      <c r="I16" s="345"/>
      <c r="J16" s="345">
        <v>58</v>
      </c>
      <c r="K16" s="345"/>
      <c r="L16" s="346">
        <v>116</v>
      </c>
      <c r="M16" s="344">
        <v>116</v>
      </c>
      <c r="N16" s="311"/>
      <c r="O16" s="344"/>
      <c r="P16" s="382"/>
      <c r="Q16" s="363"/>
      <c r="R16" s="378">
        <v>52</v>
      </c>
      <c r="S16" s="349"/>
      <c r="T16" s="393">
        <v>64</v>
      </c>
      <c r="U16" s="187" t="s">
        <v>98</v>
      </c>
      <c r="V16" s="189"/>
      <c r="W16" s="132" t="s">
        <v>102</v>
      </c>
      <c r="X16" s="123"/>
      <c r="Y16" s="124"/>
      <c r="Z16" s="390"/>
      <c r="AA16" s="125"/>
      <c r="AB16" s="384"/>
      <c r="AC16" s="131"/>
      <c r="AD16" s="122"/>
      <c r="AE16" s="132"/>
      <c r="AF16" s="180"/>
      <c r="AG16" s="131"/>
    </row>
    <row r="17" spans="1:35" ht="13.5" customHeight="1">
      <c r="A17" s="341" t="s">
        <v>358</v>
      </c>
      <c r="B17" s="342" t="s">
        <v>16</v>
      </c>
      <c r="C17" s="343" t="s">
        <v>319</v>
      </c>
      <c r="D17" s="166"/>
      <c r="E17" s="166"/>
      <c r="F17" s="343" t="s">
        <v>319</v>
      </c>
      <c r="G17" s="206"/>
      <c r="H17" s="344">
        <v>174</v>
      </c>
      <c r="I17" s="345"/>
      <c r="J17" s="345">
        <v>58</v>
      </c>
      <c r="K17" s="345"/>
      <c r="L17" s="346">
        <v>116</v>
      </c>
      <c r="M17" s="344"/>
      <c r="N17" s="311">
        <v>116</v>
      </c>
      <c r="O17" s="344"/>
      <c r="P17" s="382"/>
      <c r="Q17" s="363"/>
      <c r="R17" s="378">
        <v>52</v>
      </c>
      <c r="S17" s="349"/>
      <c r="T17" s="393">
        <v>64</v>
      </c>
      <c r="U17" s="187"/>
      <c r="V17" s="189"/>
      <c r="W17" s="132"/>
      <c r="X17" s="123"/>
      <c r="Y17" s="124"/>
      <c r="Z17" s="390"/>
      <c r="AA17" s="125"/>
      <c r="AB17" s="384"/>
      <c r="AC17" s="131"/>
      <c r="AD17" s="122"/>
      <c r="AE17" s="132"/>
      <c r="AF17" s="180"/>
      <c r="AG17" s="131"/>
    </row>
    <row r="18" spans="1:35" ht="23.25" customHeight="1">
      <c r="A18" s="341" t="s">
        <v>359</v>
      </c>
      <c r="B18" s="342" t="s">
        <v>168</v>
      </c>
      <c r="C18" s="343" t="s">
        <v>319</v>
      </c>
      <c r="D18" s="166"/>
      <c r="E18" s="166"/>
      <c r="F18" s="343" t="s">
        <v>319</v>
      </c>
      <c r="G18" s="206"/>
      <c r="H18" s="344">
        <v>105</v>
      </c>
      <c r="I18" s="345"/>
      <c r="J18" s="345">
        <v>35</v>
      </c>
      <c r="K18" s="345"/>
      <c r="L18" s="346">
        <v>70</v>
      </c>
      <c r="M18" s="344">
        <v>40</v>
      </c>
      <c r="N18" s="311">
        <v>30</v>
      </c>
      <c r="O18" s="344"/>
      <c r="P18" s="382"/>
      <c r="Q18" s="363"/>
      <c r="R18" s="378">
        <v>34</v>
      </c>
      <c r="S18" s="349"/>
      <c r="T18" s="393">
        <v>36</v>
      </c>
      <c r="U18" s="187"/>
      <c r="V18" s="189"/>
      <c r="W18" s="132"/>
      <c r="X18" s="123"/>
      <c r="Y18" s="127"/>
      <c r="Z18" s="128"/>
      <c r="AA18" s="125"/>
      <c r="AB18" s="384"/>
      <c r="AC18" s="131"/>
      <c r="AD18" s="122"/>
      <c r="AE18" s="132"/>
      <c r="AF18" s="180"/>
      <c r="AG18" s="131"/>
    </row>
    <row r="19" spans="1:35" ht="13.5" customHeight="1">
      <c r="A19" s="341" t="s">
        <v>360</v>
      </c>
      <c r="B19" s="342" t="s">
        <v>348</v>
      </c>
      <c r="C19" s="343" t="s">
        <v>361</v>
      </c>
      <c r="D19" s="166"/>
      <c r="E19" s="166"/>
      <c r="F19" s="343" t="s">
        <v>361</v>
      </c>
      <c r="G19" s="206"/>
      <c r="H19" s="344">
        <v>54</v>
      </c>
      <c r="I19" s="345"/>
      <c r="J19" s="345">
        <v>18</v>
      </c>
      <c r="K19" s="345"/>
      <c r="L19" s="346">
        <v>36</v>
      </c>
      <c r="M19" s="344">
        <v>36</v>
      </c>
      <c r="N19" s="311"/>
      <c r="O19" s="344"/>
      <c r="P19" s="382"/>
      <c r="Q19" s="363"/>
      <c r="R19" s="378"/>
      <c r="S19" s="349"/>
      <c r="T19" s="393">
        <v>36</v>
      </c>
      <c r="U19" s="187"/>
      <c r="V19" s="189"/>
      <c r="W19" s="132"/>
      <c r="X19" s="123"/>
      <c r="Y19" s="124"/>
      <c r="Z19" s="191"/>
      <c r="AA19" s="125"/>
      <c r="AB19" s="384"/>
      <c r="AC19" s="131"/>
      <c r="AD19" s="122"/>
      <c r="AE19" s="132"/>
      <c r="AF19" s="180"/>
      <c r="AG19" s="131"/>
    </row>
    <row r="20" spans="1:35" s="159" customFormat="1" ht="27.75" customHeight="1">
      <c r="A20" s="351" t="s">
        <v>351</v>
      </c>
      <c r="B20" s="353" t="s">
        <v>362</v>
      </c>
      <c r="C20" s="343"/>
      <c r="D20" s="166"/>
      <c r="E20" s="166"/>
      <c r="F20" s="352"/>
      <c r="G20" s="206"/>
      <c r="H20" s="420">
        <f>H21+H22+H23+H24+H25</f>
        <v>684</v>
      </c>
      <c r="I20" s="420">
        <f t="shared" ref="I20:AF20" si="23">I21+I22+I23+I24+I25</f>
        <v>0</v>
      </c>
      <c r="J20" s="420">
        <f t="shared" si="23"/>
        <v>228</v>
      </c>
      <c r="K20" s="420">
        <f t="shared" si="23"/>
        <v>0</v>
      </c>
      <c r="L20" s="421">
        <f t="shared" si="23"/>
        <v>456</v>
      </c>
      <c r="M20" s="420">
        <f t="shared" si="23"/>
        <v>294</v>
      </c>
      <c r="N20" s="420">
        <f t="shared" si="23"/>
        <v>162</v>
      </c>
      <c r="O20" s="420">
        <f t="shared" si="23"/>
        <v>0</v>
      </c>
      <c r="P20" s="426">
        <f t="shared" si="23"/>
        <v>0</v>
      </c>
      <c r="Q20" s="427">
        <f t="shared" si="23"/>
        <v>277</v>
      </c>
      <c r="R20" s="423">
        <f t="shared" si="23"/>
        <v>202</v>
      </c>
      <c r="S20" s="424">
        <f t="shared" si="23"/>
        <v>389</v>
      </c>
      <c r="T20" s="428">
        <f t="shared" si="23"/>
        <v>254</v>
      </c>
      <c r="U20" s="427">
        <f t="shared" si="23"/>
        <v>76</v>
      </c>
      <c r="V20" s="425">
        <f t="shared" si="23"/>
        <v>0</v>
      </c>
      <c r="W20" s="420">
        <f t="shared" si="23"/>
        <v>63</v>
      </c>
      <c r="X20" s="420">
        <f t="shared" si="23"/>
        <v>0</v>
      </c>
      <c r="Y20" s="422">
        <f t="shared" si="23"/>
        <v>0</v>
      </c>
      <c r="Z20" s="423">
        <f t="shared" si="23"/>
        <v>0</v>
      </c>
      <c r="AA20" s="424">
        <f t="shared" si="23"/>
        <v>0</v>
      </c>
      <c r="AB20" s="428">
        <f t="shared" si="23"/>
        <v>0</v>
      </c>
      <c r="AC20" s="429">
        <f t="shared" si="23"/>
        <v>0</v>
      </c>
      <c r="AD20" s="420">
        <f t="shared" si="23"/>
        <v>0</v>
      </c>
      <c r="AE20" s="420">
        <f t="shared" si="23"/>
        <v>0</v>
      </c>
      <c r="AF20" s="426">
        <f t="shared" si="23"/>
        <v>0</v>
      </c>
      <c r="AG20" s="131"/>
    </row>
    <row r="21" spans="1:35" ht="13.5" customHeight="1">
      <c r="A21" s="351" t="s">
        <v>363</v>
      </c>
      <c r="B21" s="342" t="s">
        <v>364</v>
      </c>
      <c r="C21" s="343" t="s">
        <v>319</v>
      </c>
      <c r="D21" s="166"/>
      <c r="E21" s="166"/>
      <c r="F21" s="343" t="s">
        <v>319</v>
      </c>
      <c r="G21" s="206"/>
      <c r="H21" s="344">
        <v>150</v>
      </c>
      <c r="I21" s="345"/>
      <c r="J21" s="345">
        <v>50</v>
      </c>
      <c r="K21" s="345"/>
      <c r="L21" s="346">
        <v>100</v>
      </c>
      <c r="M21" s="344"/>
      <c r="N21" s="344">
        <v>100</v>
      </c>
      <c r="O21" s="344"/>
      <c r="P21" s="382"/>
      <c r="Q21" s="363">
        <v>57</v>
      </c>
      <c r="R21" s="364">
        <v>52</v>
      </c>
      <c r="S21" s="349">
        <v>68</v>
      </c>
      <c r="T21" s="350">
        <v>48</v>
      </c>
      <c r="U21" s="366" t="s">
        <v>98</v>
      </c>
      <c r="V21" s="383"/>
      <c r="W21" s="132" t="s">
        <v>153</v>
      </c>
      <c r="X21" s="123"/>
      <c r="Y21" s="124"/>
      <c r="Z21" s="191"/>
      <c r="AA21" s="125"/>
      <c r="AB21" s="384"/>
      <c r="AC21" s="131"/>
      <c r="AD21" s="122"/>
      <c r="AE21" s="132"/>
      <c r="AF21" s="180"/>
      <c r="AG21" s="131"/>
    </row>
    <row r="22" spans="1:35" s="159" customFormat="1" ht="13.5" customHeight="1" thickBot="1">
      <c r="A22" s="351" t="s">
        <v>365</v>
      </c>
      <c r="B22" s="342" t="s">
        <v>172</v>
      </c>
      <c r="C22" s="343" t="s">
        <v>318</v>
      </c>
      <c r="D22" s="166"/>
      <c r="E22" s="166"/>
      <c r="F22" s="343" t="s">
        <v>318</v>
      </c>
      <c r="G22" s="206"/>
      <c r="H22" s="344">
        <v>201</v>
      </c>
      <c r="I22" s="345"/>
      <c r="J22" s="345">
        <v>67</v>
      </c>
      <c r="K22" s="345"/>
      <c r="L22" s="346">
        <v>134</v>
      </c>
      <c r="M22" s="311">
        <v>100</v>
      </c>
      <c r="N22" s="311">
        <v>34</v>
      </c>
      <c r="O22" s="344"/>
      <c r="P22" s="382"/>
      <c r="Q22" s="363">
        <v>88</v>
      </c>
      <c r="R22" s="364">
        <v>64</v>
      </c>
      <c r="S22" s="349">
        <v>133</v>
      </c>
      <c r="T22" s="365">
        <v>70</v>
      </c>
      <c r="U22" s="366"/>
      <c r="V22" s="383"/>
      <c r="W22" s="327"/>
      <c r="X22" s="323"/>
      <c r="Y22" s="328"/>
      <c r="Z22" s="357"/>
      <c r="AA22" s="324"/>
      <c r="AB22" s="325"/>
      <c r="AC22" s="326"/>
      <c r="AD22" s="322"/>
      <c r="AE22" s="327"/>
      <c r="AF22" s="329"/>
      <c r="AG22" s="326"/>
    </row>
    <row r="23" spans="1:35" ht="13.5" customHeight="1" thickBot="1">
      <c r="A23" s="341" t="s">
        <v>366</v>
      </c>
      <c r="B23" s="342" t="s">
        <v>169</v>
      </c>
      <c r="C23" s="343" t="s">
        <v>319</v>
      </c>
      <c r="D23" s="166"/>
      <c r="E23" s="166"/>
      <c r="F23" s="343" t="s">
        <v>319</v>
      </c>
      <c r="G23" s="206"/>
      <c r="H23" s="344">
        <v>117</v>
      </c>
      <c r="I23" s="345"/>
      <c r="J23" s="345">
        <v>39</v>
      </c>
      <c r="K23" s="345"/>
      <c r="L23" s="346">
        <v>78</v>
      </c>
      <c r="M23" s="344">
        <v>50</v>
      </c>
      <c r="N23" s="344">
        <v>28</v>
      </c>
      <c r="O23" s="344"/>
      <c r="P23" s="347"/>
      <c r="Q23" s="363">
        <v>32</v>
      </c>
      <c r="R23" s="364">
        <v>34</v>
      </c>
      <c r="S23" s="349">
        <v>38</v>
      </c>
      <c r="T23" s="365">
        <v>44</v>
      </c>
      <c r="U23" s="366" t="s">
        <v>98</v>
      </c>
      <c r="V23" s="383"/>
      <c r="W23" s="132"/>
      <c r="X23" s="123"/>
      <c r="Y23" s="124"/>
      <c r="Z23" s="191"/>
      <c r="AA23" s="125"/>
      <c r="AB23" s="126"/>
      <c r="AC23" s="131"/>
      <c r="AD23" s="122"/>
      <c r="AE23" s="132"/>
      <c r="AF23" s="180"/>
      <c r="AG23" s="130"/>
    </row>
    <row r="24" spans="1:35" ht="13.5" customHeight="1">
      <c r="A24" s="341" t="s">
        <v>367</v>
      </c>
      <c r="B24" s="342" t="s">
        <v>368</v>
      </c>
      <c r="C24" s="343" t="s">
        <v>319</v>
      </c>
      <c r="D24" s="166"/>
      <c r="E24" s="166"/>
      <c r="F24" s="343" t="s">
        <v>369</v>
      </c>
      <c r="G24" s="206"/>
      <c r="H24" s="344">
        <v>162</v>
      </c>
      <c r="I24" s="345"/>
      <c r="J24" s="345">
        <v>54</v>
      </c>
      <c r="K24" s="345"/>
      <c r="L24" s="346">
        <v>108</v>
      </c>
      <c r="M24" s="344">
        <v>108</v>
      </c>
      <c r="N24" s="344"/>
      <c r="O24" s="344"/>
      <c r="P24" s="347"/>
      <c r="Q24" s="363">
        <v>65</v>
      </c>
      <c r="R24" s="364">
        <v>52</v>
      </c>
      <c r="S24" s="349">
        <v>85</v>
      </c>
      <c r="T24" s="350">
        <v>56</v>
      </c>
      <c r="U24" s="366"/>
      <c r="V24" s="383"/>
      <c r="W24" s="355"/>
      <c r="X24" s="354"/>
      <c r="Y24" s="356"/>
      <c r="Z24" s="357"/>
      <c r="AA24" s="358"/>
      <c r="AB24" s="359"/>
      <c r="AC24" s="360"/>
      <c r="AD24" s="361"/>
      <c r="AE24" s="355"/>
      <c r="AF24" s="362"/>
      <c r="AG24" s="131"/>
    </row>
    <row r="25" spans="1:35" ht="13.5" customHeight="1">
      <c r="A25" s="341" t="s">
        <v>370</v>
      </c>
      <c r="B25" s="342" t="s">
        <v>170</v>
      </c>
      <c r="C25" s="343" t="s">
        <v>361</v>
      </c>
      <c r="D25" s="166"/>
      <c r="E25" s="166"/>
      <c r="F25" s="343" t="s">
        <v>361</v>
      </c>
      <c r="G25" s="206"/>
      <c r="H25" s="344">
        <v>54</v>
      </c>
      <c r="I25" s="345"/>
      <c r="J25" s="345">
        <v>18</v>
      </c>
      <c r="K25" s="345"/>
      <c r="L25" s="346">
        <v>36</v>
      </c>
      <c r="M25" s="344">
        <v>36</v>
      </c>
      <c r="N25" s="344"/>
      <c r="O25" s="344"/>
      <c r="P25" s="347"/>
      <c r="Q25" s="363">
        <v>35</v>
      </c>
      <c r="R25" s="378"/>
      <c r="S25" s="349">
        <v>65</v>
      </c>
      <c r="T25" s="365">
        <v>36</v>
      </c>
      <c r="U25" s="366"/>
      <c r="V25" s="383"/>
      <c r="W25" s="132"/>
      <c r="X25" s="123"/>
      <c r="Y25" s="124"/>
      <c r="Z25" s="191"/>
      <c r="AA25" s="125"/>
      <c r="AB25" s="126"/>
      <c r="AC25" s="187"/>
      <c r="AD25" s="189"/>
      <c r="AE25" s="132"/>
      <c r="AF25" s="180"/>
      <c r="AG25" s="131"/>
      <c r="AI25" s="50"/>
    </row>
    <row r="26" spans="1:35" s="159" customFormat="1" ht="13.5" customHeight="1">
      <c r="A26" s="341"/>
      <c r="B26" s="367" t="s">
        <v>371</v>
      </c>
      <c r="C26" s="343"/>
      <c r="D26" s="166"/>
      <c r="E26" s="166"/>
      <c r="F26" s="352"/>
      <c r="G26" s="206"/>
      <c r="H26" s="420">
        <f>H27</f>
        <v>63</v>
      </c>
      <c r="I26" s="420">
        <f t="shared" ref="I26:AF26" si="24">I27</f>
        <v>0</v>
      </c>
      <c r="J26" s="420">
        <f t="shared" si="24"/>
        <v>21</v>
      </c>
      <c r="K26" s="420">
        <f t="shared" si="24"/>
        <v>0</v>
      </c>
      <c r="L26" s="421">
        <f t="shared" si="24"/>
        <v>42</v>
      </c>
      <c r="M26" s="420">
        <f t="shared" si="24"/>
        <v>10</v>
      </c>
      <c r="N26" s="420">
        <f t="shared" si="24"/>
        <v>32</v>
      </c>
      <c r="O26" s="420">
        <f t="shared" si="24"/>
        <v>0</v>
      </c>
      <c r="P26" s="420">
        <f t="shared" si="24"/>
        <v>0</v>
      </c>
      <c r="Q26" s="422">
        <f t="shared" si="24"/>
        <v>0</v>
      </c>
      <c r="R26" s="423">
        <f t="shared" si="24"/>
        <v>16</v>
      </c>
      <c r="S26" s="424">
        <f t="shared" si="24"/>
        <v>0</v>
      </c>
      <c r="T26" s="424">
        <f t="shared" si="24"/>
        <v>26</v>
      </c>
      <c r="U26" s="422">
        <f t="shared" si="24"/>
        <v>0</v>
      </c>
      <c r="V26" s="425">
        <f t="shared" si="24"/>
        <v>0</v>
      </c>
      <c r="W26" s="420">
        <f t="shared" si="24"/>
        <v>0</v>
      </c>
      <c r="X26" s="420">
        <f t="shared" si="24"/>
        <v>0</v>
      </c>
      <c r="Y26" s="422">
        <f t="shared" si="24"/>
        <v>0</v>
      </c>
      <c r="Z26" s="423">
        <f t="shared" si="24"/>
        <v>0</v>
      </c>
      <c r="AA26" s="424">
        <f t="shared" si="24"/>
        <v>0</v>
      </c>
      <c r="AB26" s="424">
        <f t="shared" si="24"/>
        <v>0</v>
      </c>
      <c r="AC26" s="422">
        <f t="shared" si="24"/>
        <v>0</v>
      </c>
      <c r="AD26" s="425">
        <f t="shared" si="24"/>
        <v>0</v>
      </c>
      <c r="AE26" s="420">
        <f t="shared" si="24"/>
        <v>0</v>
      </c>
      <c r="AF26" s="420">
        <f t="shared" si="24"/>
        <v>0</v>
      </c>
      <c r="AG26" s="187"/>
      <c r="AH26" s="381"/>
    </row>
    <row r="27" spans="1:35" ht="13.5" customHeight="1" thickBot="1">
      <c r="A27" s="341" t="s">
        <v>372</v>
      </c>
      <c r="B27" s="342" t="s">
        <v>373</v>
      </c>
      <c r="C27" s="377" t="s">
        <v>279</v>
      </c>
      <c r="D27" s="166"/>
      <c r="E27" s="166"/>
      <c r="F27" s="167" t="s">
        <v>279</v>
      </c>
      <c r="G27" s="206"/>
      <c r="H27" s="311">
        <v>63</v>
      </c>
      <c r="I27" s="166"/>
      <c r="J27" s="166">
        <v>21</v>
      </c>
      <c r="K27" s="166"/>
      <c r="L27" s="368">
        <v>42</v>
      </c>
      <c r="M27" s="311">
        <v>10</v>
      </c>
      <c r="N27" s="311">
        <v>32</v>
      </c>
      <c r="O27" s="311"/>
      <c r="P27" s="369"/>
      <c r="Q27" s="363"/>
      <c r="R27" s="378">
        <v>16</v>
      </c>
      <c r="S27" s="349"/>
      <c r="T27" s="365">
        <v>26</v>
      </c>
      <c r="U27" s="187"/>
      <c r="V27" s="189"/>
      <c r="W27" s="132"/>
      <c r="X27" s="123"/>
      <c r="Y27" s="124"/>
      <c r="Z27" s="191"/>
      <c r="AA27" s="125"/>
      <c r="AB27" s="126"/>
      <c r="AC27" s="187"/>
      <c r="AD27" s="189"/>
      <c r="AE27" s="132"/>
      <c r="AF27" s="180"/>
      <c r="AG27" s="131"/>
    </row>
    <row r="28" spans="1:35" ht="23.25" customHeight="1" thickBot="1">
      <c r="A28" s="28" t="s">
        <v>276</v>
      </c>
      <c r="B28" s="205" t="s">
        <v>14</v>
      </c>
      <c r="C28" s="64"/>
      <c r="D28" s="25"/>
      <c r="E28" s="25"/>
      <c r="F28" s="25"/>
      <c r="G28" s="188"/>
      <c r="H28" s="190">
        <f>SUM(H29:H34)</f>
        <v>771</v>
      </c>
      <c r="I28" s="25">
        <f t="shared" ref="I28:AF28" si="25">SUM(I29:I34)</f>
        <v>0</v>
      </c>
      <c r="J28" s="25">
        <f t="shared" si="25"/>
        <v>257</v>
      </c>
      <c r="K28" s="25">
        <f t="shared" si="25"/>
        <v>0</v>
      </c>
      <c r="L28" s="25">
        <f t="shared" si="25"/>
        <v>514</v>
      </c>
      <c r="M28" s="25">
        <f t="shared" si="25"/>
        <v>172</v>
      </c>
      <c r="N28" s="25">
        <f t="shared" si="25"/>
        <v>342</v>
      </c>
      <c r="O28" s="25">
        <f t="shared" si="25"/>
        <v>0</v>
      </c>
      <c r="P28" s="25">
        <f t="shared" si="25"/>
        <v>0</v>
      </c>
      <c r="Q28" s="188">
        <f t="shared" si="25"/>
        <v>0</v>
      </c>
      <c r="R28" s="190">
        <f t="shared" si="25"/>
        <v>0</v>
      </c>
      <c r="S28" s="25">
        <f t="shared" si="25"/>
        <v>0</v>
      </c>
      <c r="T28" s="25">
        <f t="shared" si="25"/>
        <v>0</v>
      </c>
      <c r="U28" s="188">
        <f t="shared" si="25"/>
        <v>132</v>
      </c>
      <c r="V28" s="190">
        <f t="shared" si="25"/>
        <v>126</v>
      </c>
      <c r="W28" s="25">
        <f t="shared" si="25"/>
        <v>113</v>
      </c>
      <c r="X28" s="25">
        <f t="shared" si="25"/>
        <v>104</v>
      </c>
      <c r="Y28" s="188">
        <f t="shared" si="25"/>
        <v>103</v>
      </c>
      <c r="Z28" s="190">
        <f t="shared" si="25"/>
        <v>152</v>
      </c>
      <c r="AA28" s="25">
        <f t="shared" si="25"/>
        <v>0</v>
      </c>
      <c r="AB28" s="25">
        <f t="shared" si="25"/>
        <v>52</v>
      </c>
      <c r="AC28" s="188">
        <f t="shared" si="25"/>
        <v>0</v>
      </c>
      <c r="AD28" s="190">
        <f t="shared" si="25"/>
        <v>52</v>
      </c>
      <c r="AE28" s="25">
        <f t="shared" si="25"/>
        <v>0</v>
      </c>
      <c r="AF28" s="181">
        <f t="shared" si="25"/>
        <v>28</v>
      </c>
      <c r="AG28" s="64"/>
    </row>
    <row r="29" spans="1:35" ht="13.5" customHeight="1">
      <c r="A29" s="12" t="s">
        <v>17</v>
      </c>
      <c r="B29" s="208" t="s">
        <v>18</v>
      </c>
      <c r="C29" s="211" t="s">
        <v>279</v>
      </c>
      <c r="D29" s="13"/>
      <c r="E29" s="13"/>
      <c r="F29" s="13"/>
      <c r="G29" s="215"/>
      <c r="H29" s="216">
        <v>60</v>
      </c>
      <c r="I29" s="166"/>
      <c r="J29" s="166">
        <v>12</v>
      </c>
      <c r="K29" s="13"/>
      <c r="L29" s="29">
        <f>SUM(R29+T29+V29+X29+Z29+AB29+AD29+AF29)</f>
        <v>48</v>
      </c>
      <c r="M29" s="12">
        <v>48</v>
      </c>
      <c r="N29" s="12"/>
      <c r="O29" s="12"/>
      <c r="P29" s="14"/>
      <c r="Q29" s="88"/>
      <c r="R29" s="306"/>
      <c r="S29" s="85"/>
      <c r="T29" s="269"/>
      <c r="U29" s="23"/>
      <c r="V29" s="52"/>
      <c r="W29" s="15"/>
      <c r="X29" s="68"/>
      <c r="Y29" s="82">
        <v>25</v>
      </c>
      <c r="Z29" s="192">
        <v>48</v>
      </c>
      <c r="AA29" s="83" t="s">
        <v>95</v>
      </c>
      <c r="AB29" s="84"/>
      <c r="AC29" s="22"/>
      <c r="AD29" s="193"/>
      <c r="AE29" s="15"/>
      <c r="AF29" s="272"/>
      <c r="AG29" s="23"/>
    </row>
    <row r="30" spans="1:35" ht="13.5" customHeight="1">
      <c r="A30" s="12" t="s">
        <v>19</v>
      </c>
      <c r="B30" s="202" t="s">
        <v>20</v>
      </c>
      <c r="C30" s="194" t="s">
        <v>279</v>
      </c>
      <c r="D30" s="13"/>
      <c r="E30" s="13"/>
      <c r="F30" s="13"/>
      <c r="G30" s="215"/>
      <c r="H30" s="217">
        <v>60</v>
      </c>
      <c r="I30" s="166"/>
      <c r="J30" s="166">
        <v>12</v>
      </c>
      <c r="K30" s="13"/>
      <c r="L30" s="29">
        <f>SUM(R30+T30+V30+X30+AB30+AD30++AF30)</f>
        <v>48</v>
      </c>
      <c r="M30" s="120">
        <v>38</v>
      </c>
      <c r="N30" s="120">
        <v>10</v>
      </c>
      <c r="O30" s="12"/>
      <c r="P30" s="14"/>
      <c r="Q30" s="88"/>
      <c r="R30" s="192"/>
      <c r="S30" s="85"/>
      <c r="T30" s="84"/>
      <c r="U30" s="23">
        <v>25</v>
      </c>
      <c r="V30" s="52">
        <v>20</v>
      </c>
      <c r="W30" s="15">
        <v>35</v>
      </c>
      <c r="X30" s="68">
        <v>28</v>
      </c>
      <c r="Y30" s="82"/>
      <c r="Z30" s="192"/>
      <c r="AA30" s="83"/>
      <c r="AB30" s="84"/>
      <c r="AC30" s="22"/>
      <c r="AD30" s="193"/>
      <c r="AE30" s="15"/>
      <c r="AF30" s="182"/>
      <c r="AG30" s="23"/>
    </row>
    <row r="31" spans="1:35" ht="13.5" customHeight="1">
      <c r="A31" s="12" t="s">
        <v>21</v>
      </c>
      <c r="B31" s="202" t="s">
        <v>22</v>
      </c>
      <c r="C31" s="201" t="s">
        <v>320</v>
      </c>
      <c r="D31" s="13"/>
      <c r="E31" s="13"/>
      <c r="F31" s="13"/>
      <c r="G31" s="215"/>
      <c r="H31" s="193">
        <v>190</v>
      </c>
      <c r="I31" s="13"/>
      <c r="J31" s="119">
        <v>24</v>
      </c>
      <c r="K31" s="13"/>
      <c r="L31" s="29">
        <f>SUM(R31+T31+V31+X31+Z31+AB31+AD31+AF31)</f>
        <v>166</v>
      </c>
      <c r="M31" s="12"/>
      <c r="N31" s="120">
        <v>166</v>
      </c>
      <c r="O31" s="12"/>
      <c r="P31" s="14"/>
      <c r="Q31" s="88"/>
      <c r="R31" s="395"/>
      <c r="S31" s="83"/>
      <c r="T31" s="84"/>
      <c r="U31" s="23">
        <v>39</v>
      </c>
      <c r="V31" s="120">
        <v>34</v>
      </c>
      <c r="W31" s="15">
        <v>39</v>
      </c>
      <c r="X31" s="68">
        <v>38</v>
      </c>
      <c r="Y31" s="85">
        <v>39</v>
      </c>
      <c r="Z31" s="86">
        <v>34</v>
      </c>
      <c r="AA31" s="83" t="s">
        <v>99</v>
      </c>
      <c r="AB31" s="84">
        <v>26</v>
      </c>
      <c r="AC31" s="23" t="s">
        <v>94</v>
      </c>
      <c r="AD31" s="52">
        <v>20</v>
      </c>
      <c r="AE31" s="15"/>
      <c r="AF31" s="182">
        <v>14</v>
      </c>
      <c r="AG31" s="23"/>
    </row>
    <row r="32" spans="1:35" ht="13.5" customHeight="1">
      <c r="A32" s="12" t="s">
        <v>15</v>
      </c>
      <c r="B32" s="209" t="s">
        <v>16</v>
      </c>
      <c r="C32" s="206" t="s">
        <v>317</v>
      </c>
      <c r="D32" s="13"/>
      <c r="E32" s="13"/>
      <c r="F32" s="13"/>
      <c r="G32" s="215"/>
      <c r="H32" s="193">
        <v>332</v>
      </c>
      <c r="I32" s="13"/>
      <c r="J32" s="119">
        <v>166</v>
      </c>
      <c r="K32" s="13"/>
      <c r="L32" s="29">
        <f>SUM(R32+T32+V32+X32+Z32+AB32+AD32+AF32)</f>
        <v>166</v>
      </c>
      <c r="M32" s="12"/>
      <c r="N32" s="120">
        <v>166</v>
      </c>
      <c r="O32" s="12"/>
      <c r="P32" s="182"/>
      <c r="Q32" s="82"/>
      <c r="R32" s="192"/>
      <c r="S32" s="85"/>
      <c r="T32" s="84"/>
      <c r="U32" s="23">
        <v>68</v>
      </c>
      <c r="V32" s="160">
        <v>34</v>
      </c>
      <c r="W32" s="15">
        <v>39</v>
      </c>
      <c r="X32" s="161">
        <v>38</v>
      </c>
      <c r="Y32" s="85">
        <v>39</v>
      </c>
      <c r="Z32" s="86">
        <v>34</v>
      </c>
      <c r="AA32" s="83" t="s">
        <v>99</v>
      </c>
      <c r="AB32" s="84">
        <v>26</v>
      </c>
      <c r="AC32" s="23" t="s">
        <v>94</v>
      </c>
      <c r="AD32" s="160">
        <v>20</v>
      </c>
      <c r="AE32" s="15"/>
      <c r="AF32" s="182">
        <v>14</v>
      </c>
      <c r="AG32" s="23"/>
    </row>
    <row r="33" spans="1:33" s="50" customFormat="1" ht="13.5" customHeight="1" thickBot="1">
      <c r="A33" s="111" t="s">
        <v>277</v>
      </c>
      <c r="B33" s="258" t="s">
        <v>278</v>
      </c>
      <c r="C33" s="194" t="s">
        <v>279</v>
      </c>
      <c r="D33" s="168"/>
      <c r="E33" s="168"/>
      <c r="F33" s="168"/>
      <c r="G33" s="215"/>
      <c r="H33" s="193">
        <v>75</v>
      </c>
      <c r="I33" s="168"/>
      <c r="J33" s="168">
        <v>25</v>
      </c>
      <c r="K33" s="168"/>
      <c r="L33" s="29">
        <f>SUM(R33+T33+V33+X33+Z33+AB33+AD33+AF33)</f>
        <v>50</v>
      </c>
      <c r="M33" s="170">
        <v>50</v>
      </c>
      <c r="N33" s="170"/>
      <c r="O33" s="170"/>
      <c r="P33" s="182"/>
      <c r="Q33" s="82"/>
      <c r="R33" s="192"/>
      <c r="S33" s="85"/>
      <c r="T33" s="84"/>
      <c r="U33" s="23"/>
      <c r="V33" s="170">
        <v>38</v>
      </c>
      <c r="W33" s="15"/>
      <c r="X33" s="172"/>
      <c r="Y33" s="85"/>
      <c r="Z33" s="86"/>
      <c r="AA33" s="99"/>
      <c r="AB33" s="84"/>
      <c r="AC33" s="63"/>
      <c r="AD33" s="260">
        <v>12</v>
      </c>
      <c r="AE33" s="118"/>
      <c r="AF33" s="182"/>
      <c r="AG33" s="63"/>
    </row>
    <row r="34" spans="1:33" s="50" customFormat="1" ht="13.5" customHeight="1" thickBot="1">
      <c r="A34" s="257" t="s">
        <v>288</v>
      </c>
      <c r="B34" s="210" t="s">
        <v>289</v>
      </c>
      <c r="C34" s="207" t="s">
        <v>279</v>
      </c>
      <c r="D34" s="102"/>
      <c r="E34" s="102"/>
      <c r="F34" s="102"/>
      <c r="G34" s="218"/>
      <c r="H34" s="219">
        <v>54</v>
      </c>
      <c r="I34" s="102"/>
      <c r="J34" s="102">
        <v>18</v>
      </c>
      <c r="K34" s="102"/>
      <c r="L34" s="27">
        <f>SUM(R34+T34+V34+X34+Z34+AB34+AD34+AF34)</f>
        <v>36</v>
      </c>
      <c r="M34" s="11">
        <v>36</v>
      </c>
      <c r="N34" s="11"/>
      <c r="O34" s="11"/>
      <c r="P34" s="183"/>
      <c r="Q34" s="103"/>
      <c r="R34" s="396"/>
      <c r="S34" s="104"/>
      <c r="T34" s="100"/>
      <c r="U34" s="106"/>
      <c r="V34" s="11"/>
      <c r="W34" s="107"/>
      <c r="X34" s="108"/>
      <c r="Y34" s="109"/>
      <c r="Z34" s="110">
        <v>36</v>
      </c>
      <c r="AA34" s="104"/>
      <c r="AB34" s="105"/>
      <c r="AC34" s="106"/>
      <c r="AD34" s="8"/>
      <c r="AE34" s="106"/>
      <c r="AF34" s="183"/>
      <c r="AG34" s="106"/>
    </row>
    <row r="35" spans="1:33" ht="23.25" customHeight="1" thickBot="1">
      <c r="A35" s="28" t="s">
        <v>280</v>
      </c>
      <c r="B35" s="205" t="s">
        <v>8</v>
      </c>
      <c r="C35" s="64"/>
      <c r="D35" s="25"/>
      <c r="E35" s="25"/>
      <c r="F35" s="25"/>
      <c r="G35" s="188"/>
      <c r="H35" s="190">
        <v>168</v>
      </c>
      <c r="I35" s="25"/>
      <c r="J35" s="25">
        <v>56</v>
      </c>
      <c r="K35" s="25"/>
      <c r="L35" s="25">
        <f>SUM(L36:L37)</f>
        <v>112</v>
      </c>
      <c r="M35" s="25">
        <v>38</v>
      </c>
      <c r="N35" s="25">
        <v>74</v>
      </c>
      <c r="O35" s="25"/>
      <c r="P35" s="181"/>
      <c r="Q35" s="70"/>
      <c r="R35" s="261">
        <f>SUM(R36:R37)</f>
        <v>0</v>
      </c>
      <c r="S35" s="70">
        <f t="shared" ref="S35:AF35" si="26">SUM(S36:S37)</f>
        <v>0</v>
      </c>
      <c r="T35" s="61">
        <f t="shared" si="26"/>
        <v>0</v>
      </c>
      <c r="U35" s="69">
        <f t="shared" si="26"/>
        <v>102</v>
      </c>
      <c r="V35" s="261">
        <f t="shared" si="26"/>
        <v>68</v>
      </c>
      <c r="W35" s="70">
        <f t="shared" si="26"/>
        <v>66</v>
      </c>
      <c r="X35" s="61">
        <f t="shared" si="26"/>
        <v>44</v>
      </c>
      <c r="Y35" s="69">
        <f t="shared" si="26"/>
        <v>0</v>
      </c>
      <c r="Z35" s="261">
        <f t="shared" si="26"/>
        <v>0</v>
      </c>
      <c r="AA35" s="70">
        <f t="shared" si="26"/>
        <v>0</v>
      </c>
      <c r="AB35" s="61">
        <f t="shared" si="26"/>
        <v>0</v>
      </c>
      <c r="AC35" s="69">
        <f t="shared" si="26"/>
        <v>0</v>
      </c>
      <c r="AD35" s="261">
        <f t="shared" si="26"/>
        <v>0</v>
      </c>
      <c r="AE35" s="70">
        <f t="shared" si="26"/>
        <v>0</v>
      </c>
      <c r="AF35" s="181">
        <f t="shared" si="26"/>
        <v>0</v>
      </c>
      <c r="AG35" s="60"/>
    </row>
    <row r="36" spans="1:33" ht="13.5" customHeight="1">
      <c r="A36" s="12" t="s">
        <v>10</v>
      </c>
      <c r="B36" s="202" t="s">
        <v>11</v>
      </c>
      <c r="C36" s="203" t="s">
        <v>319</v>
      </c>
      <c r="D36" s="13"/>
      <c r="E36" s="13"/>
      <c r="F36" s="13"/>
      <c r="G36" s="215"/>
      <c r="H36" s="221">
        <v>84</v>
      </c>
      <c r="I36" s="13"/>
      <c r="J36" s="119">
        <v>28</v>
      </c>
      <c r="K36" s="13"/>
      <c r="L36" s="29">
        <f>SUM(R36+T36+V36+X36+Z36+AB36+AD36+AF36)</f>
        <v>56</v>
      </c>
      <c r="M36" s="120">
        <v>38</v>
      </c>
      <c r="N36" s="120">
        <v>18</v>
      </c>
      <c r="O36" s="12"/>
      <c r="P36" s="182"/>
      <c r="Q36" s="85"/>
      <c r="R36" s="86"/>
      <c r="S36" s="83"/>
      <c r="T36" s="84"/>
      <c r="U36" s="22">
        <v>50</v>
      </c>
      <c r="V36" s="221">
        <v>34</v>
      </c>
      <c r="W36" s="15">
        <v>33</v>
      </c>
      <c r="X36" s="121">
        <v>22</v>
      </c>
      <c r="Y36" s="85"/>
      <c r="Z36" s="86"/>
      <c r="AA36" s="83"/>
      <c r="AB36" s="222"/>
      <c r="AC36" s="23"/>
      <c r="AD36" s="52"/>
      <c r="AE36" s="15"/>
      <c r="AF36" s="182"/>
      <c r="AG36" s="23"/>
    </row>
    <row r="37" spans="1:33" ht="13.5" customHeight="1" thickBot="1">
      <c r="A37" s="12" t="s">
        <v>12</v>
      </c>
      <c r="B37" s="202" t="s">
        <v>13</v>
      </c>
      <c r="C37" s="220" t="s">
        <v>319</v>
      </c>
      <c r="D37" s="13"/>
      <c r="E37" s="13"/>
      <c r="F37" s="13"/>
      <c r="G37" s="215"/>
      <c r="H37" s="193">
        <v>85</v>
      </c>
      <c r="I37" s="13"/>
      <c r="J37" s="119">
        <v>29</v>
      </c>
      <c r="K37" s="13"/>
      <c r="L37" s="29">
        <f>SUM(R37+T37+V37+X37+Z37+AB37+AD37+AF37)</f>
        <v>56</v>
      </c>
      <c r="M37" s="12"/>
      <c r="N37" s="120">
        <v>56</v>
      </c>
      <c r="O37" s="12"/>
      <c r="P37" s="182"/>
      <c r="Q37" s="82"/>
      <c r="R37" s="192"/>
      <c r="S37" s="83"/>
      <c r="T37" s="100"/>
      <c r="U37" s="22">
        <v>52</v>
      </c>
      <c r="V37" s="193">
        <v>34</v>
      </c>
      <c r="W37" s="15">
        <v>33</v>
      </c>
      <c r="X37" s="182">
        <v>22</v>
      </c>
      <c r="Y37" s="82"/>
      <c r="Z37" s="192"/>
      <c r="AA37" s="83"/>
      <c r="AB37" s="223"/>
      <c r="AC37" s="23"/>
      <c r="AD37" s="52"/>
      <c r="AE37" s="15"/>
      <c r="AF37" s="182"/>
      <c r="AG37" s="23"/>
    </row>
    <row r="38" spans="1:33" ht="13.5" customHeight="1" thickBot="1">
      <c r="A38" s="28" t="s">
        <v>281</v>
      </c>
      <c r="B38" s="205" t="s">
        <v>174</v>
      </c>
      <c r="C38" s="385"/>
      <c r="D38" s="64"/>
      <c r="E38" s="25"/>
      <c r="F38" s="25"/>
      <c r="G38" s="188"/>
      <c r="H38" s="158">
        <f t="shared" ref="H38:AF38" si="27">SUM(H39+H57)</f>
        <v>3543</v>
      </c>
      <c r="I38" s="158" t="e">
        <f t="shared" si="27"/>
        <v>#REF!</v>
      </c>
      <c r="J38" s="158">
        <f t="shared" si="27"/>
        <v>1181</v>
      </c>
      <c r="K38" s="158" t="e">
        <f t="shared" si="27"/>
        <v>#REF!</v>
      </c>
      <c r="L38" s="158">
        <f t="shared" si="27"/>
        <v>2194</v>
      </c>
      <c r="M38" s="158">
        <f t="shared" si="27"/>
        <v>1088</v>
      </c>
      <c r="N38" s="158">
        <f t="shared" si="27"/>
        <v>984</v>
      </c>
      <c r="O38" s="158">
        <f t="shared" si="27"/>
        <v>0</v>
      </c>
      <c r="P38" s="304">
        <f t="shared" si="27"/>
        <v>120</v>
      </c>
      <c r="Q38" s="397">
        <f t="shared" si="27"/>
        <v>0</v>
      </c>
      <c r="R38" s="302">
        <f t="shared" si="27"/>
        <v>0</v>
      </c>
      <c r="S38" s="158" t="e">
        <f t="shared" si="27"/>
        <v>#VALUE!</v>
      </c>
      <c r="T38" s="158">
        <f t="shared" si="27"/>
        <v>0</v>
      </c>
      <c r="U38" s="301" t="e">
        <f t="shared" si="27"/>
        <v>#VALUE!</v>
      </c>
      <c r="V38" s="302">
        <f t="shared" si="27"/>
        <v>418</v>
      </c>
      <c r="W38" s="158" t="e">
        <f t="shared" si="27"/>
        <v>#VALUE!</v>
      </c>
      <c r="X38" s="304">
        <f t="shared" si="27"/>
        <v>644</v>
      </c>
      <c r="Y38" s="303" t="e">
        <f t="shared" si="27"/>
        <v>#VALUE!</v>
      </c>
      <c r="Z38" s="158">
        <f t="shared" si="27"/>
        <v>460</v>
      </c>
      <c r="AA38" s="158" t="e">
        <f t="shared" si="27"/>
        <v>#VALUE!</v>
      </c>
      <c r="AB38" s="304">
        <f t="shared" si="27"/>
        <v>776</v>
      </c>
      <c r="AC38" s="303" t="e">
        <f t="shared" si="27"/>
        <v>#VALUE!</v>
      </c>
      <c r="AD38" s="158">
        <f t="shared" si="27"/>
        <v>524</v>
      </c>
      <c r="AE38" s="158" t="e">
        <f t="shared" si="27"/>
        <v>#VALUE!</v>
      </c>
      <c r="AF38" s="304">
        <f t="shared" si="27"/>
        <v>584</v>
      </c>
      <c r="AG38" s="64"/>
    </row>
    <row r="39" spans="1:33" ht="22.5" customHeight="1" thickBot="1">
      <c r="A39" s="28" t="s">
        <v>282</v>
      </c>
      <c r="B39" s="205" t="s">
        <v>23</v>
      </c>
      <c r="C39" s="64"/>
      <c r="D39" s="25"/>
      <c r="E39" s="25"/>
      <c r="F39" s="25"/>
      <c r="G39" s="188"/>
      <c r="H39" s="302">
        <f>H40+H41+H42+H43+H44+H45+H46+H47+H48+H49+H50+H51+H52+H53+H54+H55+H56</f>
        <v>2055</v>
      </c>
      <c r="I39" s="158" t="e">
        <f>I40+I41+I42+I43+I44+I45+I46+I47+I48+I49+I50+I51+I52+I53+I54+I55+I56+#REF!+#REF!</f>
        <v>#REF!</v>
      </c>
      <c r="J39" s="158">
        <f>J40+J41+J42+J43+J44+J45+J46+J47+J48+J49+J50+J51+J52+J53+J54+J55+J56</f>
        <v>685</v>
      </c>
      <c r="K39" s="158" t="e">
        <f>K40+K41+K42+K43+K44+K45+K46+K47+K48+K49+K50+K51+K52+K53+K54+K55+K56+#REF!</f>
        <v>#REF!</v>
      </c>
      <c r="L39" s="158">
        <f t="shared" ref="L39:AF39" si="28">SUM(L40:L56)</f>
        <v>1370</v>
      </c>
      <c r="M39" s="158">
        <f t="shared" si="28"/>
        <v>688</v>
      </c>
      <c r="N39" s="158">
        <f t="shared" si="28"/>
        <v>620</v>
      </c>
      <c r="O39" s="158">
        <f t="shared" si="28"/>
        <v>0</v>
      </c>
      <c r="P39" s="304">
        <f t="shared" si="28"/>
        <v>60</v>
      </c>
      <c r="Q39" s="397">
        <f t="shared" si="28"/>
        <v>0</v>
      </c>
      <c r="R39" s="302">
        <f t="shared" si="28"/>
        <v>0</v>
      </c>
      <c r="S39" s="158">
        <f t="shared" si="28"/>
        <v>0</v>
      </c>
      <c r="T39" s="158">
        <f t="shared" si="28"/>
        <v>0</v>
      </c>
      <c r="U39" s="301">
        <f t="shared" si="28"/>
        <v>0</v>
      </c>
      <c r="V39" s="302">
        <f t="shared" si="28"/>
        <v>244</v>
      </c>
      <c r="W39" s="158">
        <f t="shared" si="28"/>
        <v>0</v>
      </c>
      <c r="X39" s="304">
        <f t="shared" si="28"/>
        <v>288</v>
      </c>
      <c r="Y39" s="303">
        <f t="shared" si="28"/>
        <v>0</v>
      </c>
      <c r="Z39" s="158">
        <f t="shared" si="28"/>
        <v>318</v>
      </c>
      <c r="AA39" s="158">
        <f t="shared" si="28"/>
        <v>0</v>
      </c>
      <c r="AB39" s="158">
        <f t="shared" si="28"/>
        <v>338</v>
      </c>
      <c r="AC39" s="301">
        <f t="shared" si="28"/>
        <v>0</v>
      </c>
      <c r="AD39" s="302">
        <f t="shared" si="28"/>
        <v>56</v>
      </c>
      <c r="AE39" s="158">
        <f t="shared" si="28"/>
        <v>0</v>
      </c>
      <c r="AF39" s="304">
        <f t="shared" si="28"/>
        <v>126</v>
      </c>
      <c r="AG39" s="64">
        <f t="shared" ref="AG39" si="29">AG40+AG41+AG42+AG43+AG44+AG45+AG46+AG47+AG48+AG49+AG50+AG51+AG52+AG53</f>
        <v>0</v>
      </c>
    </row>
    <row r="40" spans="1:33" ht="13.5" customHeight="1">
      <c r="A40" s="12" t="s">
        <v>27</v>
      </c>
      <c r="B40" s="208" t="s">
        <v>28</v>
      </c>
      <c r="C40" s="201" t="s">
        <v>319</v>
      </c>
      <c r="D40" s="13"/>
      <c r="E40" s="13"/>
      <c r="F40" s="13"/>
      <c r="G40" s="13"/>
      <c r="H40" s="12">
        <v>216</v>
      </c>
      <c r="I40" s="13"/>
      <c r="J40" s="13">
        <v>72</v>
      </c>
      <c r="K40" s="13"/>
      <c r="L40" s="29">
        <f t="shared" ref="L40:L54" si="30">SUM(R40+T40+V40+X40+Z40+AB40+AD40+AF40)</f>
        <v>144</v>
      </c>
      <c r="M40" s="12">
        <v>96</v>
      </c>
      <c r="N40" s="12">
        <v>48</v>
      </c>
      <c r="O40" s="12"/>
      <c r="P40" s="182"/>
      <c r="Q40" s="85"/>
      <c r="R40" s="86"/>
      <c r="S40" s="83"/>
      <c r="T40" s="84"/>
      <c r="U40" s="23"/>
      <c r="V40" s="170">
        <v>68</v>
      </c>
      <c r="W40" s="15" t="s">
        <v>92</v>
      </c>
      <c r="X40" s="182">
        <v>76</v>
      </c>
      <c r="Y40" s="82" t="s">
        <v>99</v>
      </c>
      <c r="Z40" s="192"/>
      <c r="AA40" s="83"/>
      <c r="AB40" s="223"/>
      <c r="AC40" s="23"/>
      <c r="AD40" s="52"/>
      <c r="AE40" s="15"/>
      <c r="AF40" s="182"/>
      <c r="AG40" s="23"/>
    </row>
    <row r="41" spans="1:33" ht="13.5" customHeight="1">
      <c r="A41" s="12" t="s">
        <v>29</v>
      </c>
      <c r="B41" s="202" t="s">
        <v>30</v>
      </c>
      <c r="C41" s="201" t="s">
        <v>319</v>
      </c>
      <c r="D41" s="13"/>
      <c r="E41" s="13"/>
      <c r="F41" s="13"/>
      <c r="G41" s="13"/>
      <c r="H41" s="12">
        <v>93</v>
      </c>
      <c r="I41" s="13"/>
      <c r="J41" s="13">
        <v>31</v>
      </c>
      <c r="K41" s="13"/>
      <c r="L41" s="29">
        <v>62</v>
      </c>
      <c r="M41" s="12"/>
      <c r="N41" s="12">
        <v>62</v>
      </c>
      <c r="O41" s="12"/>
      <c r="P41" s="182"/>
      <c r="Q41" s="85"/>
      <c r="R41" s="86"/>
      <c r="S41" s="83"/>
      <c r="T41" s="84"/>
      <c r="U41" s="23"/>
      <c r="V41" s="52"/>
      <c r="W41" s="15"/>
      <c r="X41" s="182"/>
      <c r="Y41" s="85" t="s">
        <v>146</v>
      </c>
      <c r="Z41" s="86"/>
      <c r="AA41" s="83" t="s">
        <v>150</v>
      </c>
      <c r="AB41" s="84"/>
      <c r="AC41" s="23"/>
      <c r="AD41" s="52"/>
      <c r="AE41" s="15"/>
      <c r="AF41" s="182">
        <v>62</v>
      </c>
      <c r="AG41" s="23"/>
    </row>
    <row r="42" spans="1:33" ht="13.5" customHeight="1">
      <c r="A42" s="12" t="s">
        <v>31</v>
      </c>
      <c r="B42" s="245" t="s">
        <v>32</v>
      </c>
      <c r="C42" s="201" t="s">
        <v>318</v>
      </c>
      <c r="D42" s="13"/>
      <c r="E42" s="13"/>
      <c r="F42" s="13"/>
      <c r="G42" s="13"/>
      <c r="H42" s="12">
        <v>210</v>
      </c>
      <c r="I42" s="13"/>
      <c r="J42" s="13">
        <v>70</v>
      </c>
      <c r="K42" s="13"/>
      <c r="L42" s="29">
        <f t="shared" si="30"/>
        <v>140</v>
      </c>
      <c r="M42" s="12">
        <v>60</v>
      </c>
      <c r="N42" s="12">
        <v>50</v>
      </c>
      <c r="O42" s="12"/>
      <c r="P42" s="182">
        <v>30</v>
      </c>
      <c r="Q42" s="85"/>
      <c r="R42" s="86"/>
      <c r="S42" s="83"/>
      <c r="T42" s="84"/>
      <c r="U42" s="23"/>
      <c r="V42" s="52"/>
      <c r="W42" s="15"/>
      <c r="X42" s="182"/>
      <c r="Y42" s="85" t="s">
        <v>155</v>
      </c>
      <c r="Z42" s="86">
        <v>68</v>
      </c>
      <c r="AA42" s="83"/>
      <c r="AB42" s="84">
        <v>72</v>
      </c>
      <c r="AC42" s="23"/>
      <c r="AD42" s="52"/>
      <c r="AE42" s="15"/>
      <c r="AF42" s="182"/>
      <c r="AG42" s="23"/>
    </row>
    <row r="43" spans="1:33" ht="13.5" customHeight="1">
      <c r="A43" s="12" t="s">
        <v>34</v>
      </c>
      <c r="B43" s="202" t="s">
        <v>35</v>
      </c>
      <c r="C43" s="201" t="s">
        <v>318</v>
      </c>
      <c r="D43" s="13"/>
      <c r="E43" s="13"/>
      <c r="F43" s="13"/>
      <c r="G43" s="13"/>
      <c r="H43" s="12">
        <v>120</v>
      </c>
      <c r="I43" s="13"/>
      <c r="J43" s="13">
        <v>40</v>
      </c>
      <c r="K43" s="13"/>
      <c r="L43" s="29">
        <f t="shared" si="30"/>
        <v>80</v>
      </c>
      <c r="M43" s="12">
        <v>60</v>
      </c>
      <c r="N43" s="12">
        <v>20</v>
      </c>
      <c r="O43" s="12"/>
      <c r="P43" s="68"/>
      <c r="Q43" s="85"/>
      <c r="R43" s="86"/>
      <c r="S43" s="83"/>
      <c r="T43" s="84"/>
      <c r="U43" s="23" t="s">
        <v>104</v>
      </c>
      <c r="V43" s="52">
        <v>34</v>
      </c>
      <c r="W43" s="15"/>
      <c r="X43" s="182">
        <v>46</v>
      </c>
      <c r="Y43" s="85"/>
      <c r="Z43" s="86"/>
      <c r="AA43" s="83"/>
      <c r="AB43" s="84"/>
      <c r="AC43" s="23"/>
      <c r="AD43" s="52"/>
      <c r="AE43" s="15"/>
      <c r="AF43" s="182"/>
      <c r="AG43" s="23"/>
    </row>
    <row r="44" spans="1:33" ht="23.25" customHeight="1">
      <c r="A44" s="12" t="s">
        <v>37</v>
      </c>
      <c r="B44" s="202" t="s">
        <v>38</v>
      </c>
      <c r="C44" s="201" t="s">
        <v>318</v>
      </c>
      <c r="D44" s="13"/>
      <c r="E44" s="13"/>
      <c r="F44" s="13"/>
      <c r="G44" s="13"/>
      <c r="H44" s="12">
        <v>108</v>
      </c>
      <c r="I44" s="13"/>
      <c r="J44" s="13">
        <v>36</v>
      </c>
      <c r="K44" s="13"/>
      <c r="L44" s="29">
        <f t="shared" si="30"/>
        <v>72</v>
      </c>
      <c r="M44" s="12">
        <v>52</v>
      </c>
      <c r="N44" s="12">
        <v>20</v>
      </c>
      <c r="O44" s="12"/>
      <c r="P44" s="68"/>
      <c r="Q44" s="85"/>
      <c r="R44" s="86"/>
      <c r="S44" s="83"/>
      <c r="T44" s="84"/>
      <c r="U44" s="22"/>
      <c r="V44" s="193">
        <v>34</v>
      </c>
      <c r="W44" s="15"/>
      <c r="X44" s="182">
        <v>38</v>
      </c>
      <c r="Y44" s="85"/>
      <c r="Z44" s="86"/>
      <c r="AA44" s="83"/>
      <c r="AB44" s="84"/>
      <c r="AC44" s="23" t="s">
        <v>102</v>
      </c>
      <c r="AD44" s="52"/>
      <c r="AE44" s="15"/>
      <c r="AF44" s="182"/>
      <c r="AG44" s="23"/>
    </row>
    <row r="45" spans="1:33" ht="23.25" customHeight="1">
      <c r="A45" s="12" t="s">
        <v>40</v>
      </c>
      <c r="B45" s="202" t="s">
        <v>41</v>
      </c>
      <c r="C45" s="201" t="s">
        <v>319</v>
      </c>
      <c r="D45" s="13"/>
      <c r="E45" s="13"/>
      <c r="F45" s="13"/>
      <c r="G45" s="13"/>
      <c r="H45" s="12">
        <v>72</v>
      </c>
      <c r="I45" s="13"/>
      <c r="J45" s="13">
        <v>24</v>
      </c>
      <c r="K45" s="13"/>
      <c r="L45" s="29">
        <f t="shared" si="30"/>
        <v>48</v>
      </c>
      <c r="M45" s="12">
        <v>48</v>
      </c>
      <c r="N45" s="12"/>
      <c r="O45" s="12"/>
      <c r="P45" s="68"/>
      <c r="Q45" s="85"/>
      <c r="R45" s="86"/>
      <c r="S45" s="83"/>
      <c r="T45" s="84"/>
      <c r="U45" s="22" t="s">
        <v>147</v>
      </c>
      <c r="V45" s="193">
        <v>48</v>
      </c>
      <c r="W45" s="15" t="s">
        <v>149</v>
      </c>
      <c r="X45" s="182"/>
      <c r="Y45" s="85"/>
      <c r="Z45" s="86"/>
      <c r="AA45" s="83"/>
      <c r="AB45" s="84"/>
      <c r="AC45" s="23"/>
      <c r="AD45" s="52"/>
      <c r="AE45" s="15"/>
      <c r="AF45" s="182"/>
      <c r="AG45" s="23"/>
    </row>
    <row r="46" spans="1:33" ht="13.5" customHeight="1">
      <c r="A46" s="12" t="s">
        <v>43</v>
      </c>
      <c r="B46" s="202" t="s">
        <v>44</v>
      </c>
      <c r="C46" s="201" t="s">
        <v>319</v>
      </c>
      <c r="D46" s="13"/>
      <c r="E46" s="13"/>
      <c r="F46" s="13"/>
      <c r="G46" s="13"/>
      <c r="H46" s="12">
        <v>75</v>
      </c>
      <c r="I46" s="13"/>
      <c r="J46" s="13">
        <v>25</v>
      </c>
      <c r="K46" s="13"/>
      <c r="L46" s="29">
        <f t="shared" si="30"/>
        <v>50</v>
      </c>
      <c r="M46" s="12">
        <v>50</v>
      </c>
      <c r="N46" s="12"/>
      <c r="O46" s="12"/>
      <c r="P46" s="68"/>
      <c r="Q46" s="85"/>
      <c r="R46" s="86"/>
      <c r="S46" s="83"/>
      <c r="T46" s="84"/>
      <c r="U46" s="22" t="s">
        <v>147</v>
      </c>
      <c r="V46" s="193"/>
      <c r="W46" s="15" t="s">
        <v>150</v>
      </c>
      <c r="X46" s="182">
        <v>50</v>
      </c>
      <c r="Y46" s="85"/>
      <c r="Z46" s="86"/>
      <c r="AA46" s="86"/>
      <c r="AB46" s="86"/>
      <c r="AC46" s="22"/>
      <c r="AD46" s="386"/>
      <c r="AE46" s="15"/>
      <c r="AF46" s="182"/>
      <c r="AG46" s="23"/>
    </row>
    <row r="47" spans="1:33" ht="13.5" customHeight="1">
      <c r="A47" s="12" t="s">
        <v>46</v>
      </c>
      <c r="B47" s="202" t="s">
        <v>47</v>
      </c>
      <c r="C47" s="201" t="s">
        <v>318</v>
      </c>
      <c r="D47" s="13"/>
      <c r="E47" s="13"/>
      <c r="F47" s="13"/>
      <c r="G47" s="13"/>
      <c r="H47" s="12">
        <v>150</v>
      </c>
      <c r="I47" s="13"/>
      <c r="J47" s="13">
        <v>50</v>
      </c>
      <c r="K47" s="13"/>
      <c r="L47" s="29">
        <f t="shared" si="30"/>
        <v>100</v>
      </c>
      <c r="M47" s="12">
        <v>60</v>
      </c>
      <c r="N47" s="12">
        <v>40</v>
      </c>
      <c r="O47" s="12"/>
      <c r="P47" s="68"/>
      <c r="Q47" s="85"/>
      <c r="R47" s="86"/>
      <c r="S47" s="83"/>
      <c r="T47" s="84"/>
      <c r="U47" s="22"/>
      <c r="V47" s="193"/>
      <c r="W47" s="15"/>
      <c r="X47" s="182"/>
      <c r="Y47" s="85" t="s">
        <v>158</v>
      </c>
      <c r="Z47" s="86">
        <v>36</v>
      </c>
      <c r="AA47" s="83" t="s">
        <v>158</v>
      </c>
      <c r="AB47" s="84">
        <v>64</v>
      </c>
      <c r="AC47" s="23"/>
      <c r="AD47" s="52"/>
      <c r="AE47" s="15"/>
      <c r="AF47" s="182"/>
      <c r="AG47" s="23"/>
    </row>
    <row r="48" spans="1:33" ht="13.5" customHeight="1">
      <c r="A48" s="12" t="s">
        <v>49</v>
      </c>
      <c r="B48" s="202" t="s">
        <v>50</v>
      </c>
      <c r="C48" s="201" t="s">
        <v>319</v>
      </c>
      <c r="D48" s="13"/>
      <c r="E48" s="13"/>
      <c r="F48" s="13"/>
      <c r="G48" s="13"/>
      <c r="H48" s="12">
        <v>81</v>
      </c>
      <c r="I48" s="13"/>
      <c r="J48" s="13">
        <v>27</v>
      </c>
      <c r="K48" s="13"/>
      <c r="L48" s="29">
        <f t="shared" si="30"/>
        <v>54</v>
      </c>
      <c r="M48" s="12">
        <v>22</v>
      </c>
      <c r="N48" s="12">
        <v>32</v>
      </c>
      <c r="O48" s="12"/>
      <c r="P48" s="68"/>
      <c r="Q48" s="85"/>
      <c r="R48" s="86"/>
      <c r="S48" s="83"/>
      <c r="T48" s="84"/>
      <c r="U48" s="22"/>
      <c r="V48" s="193"/>
      <c r="W48" s="15"/>
      <c r="X48" s="182"/>
      <c r="Y48" s="85" t="s">
        <v>158</v>
      </c>
      <c r="Z48" s="86">
        <v>54</v>
      </c>
      <c r="AA48" s="83"/>
      <c r="AB48" s="84"/>
      <c r="AC48" s="23"/>
      <c r="AD48" s="52"/>
      <c r="AE48" s="15"/>
      <c r="AF48" s="182"/>
      <c r="AG48" s="23"/>
    </row>
    <row r="49" spans="1:33" ht="23.25" customHeight="1">
      <c r="A49" s="12" t="s">
        <v>52</v>
      </c>
      <c r="B49" s="202" t="s">
        <v>53</v>
      </c>
      <c r="C49" s="167" t="s">
        <v>323</v>
      </c>
      <c r="D49" s="13"/>
      <c r="E49" s="13"/>
      <c r="F49" s="13"/>
      <c r="G49" s="13"/>
      <c r="H49" s="12">
        <v>234</v>
      </c>
      <c r="I49" s="13"/>
      <c r="J49" s="13">
        <v>78</v>
      </c>
      <c r="K49" s="13"/>
      <c r="L49" s="157">
        <f t="shared" si="30"/>
        <v>156</v>
      </c>
      <c r="M49" s="12"/>
      <c r="N49" s="12">
        <v>126</v>
      </c>
      <c r="O49" s="12"/>
      <c r="P49" s="68">
        <v>30</v>
      </c>
      <c r="Q49" s="85"/>
      <c r="R49" s="86"/>
      <c r="S49" s="83"/>
      <c r="T49" s="84"/>
      <c r="U49" s="22"/>
      <c r="V49" s="193"/>
      <c r="W49" s="15"/>
      <c r="X49" s="182"/>
      <c r="Y49" s="85" t="s">
        <v>162</v>
      </c>
      <c r="Z49" s="163">
        <v>82</v>
      </c>
      <c r="AA49" s="164" t="s">
        <v>164</v>
      </c>
      <c r="AB49" s="165">
        <v>74</v>
      </c>
      <c r="AC49" s="23"/>
      <c r="AD49" s="52"/>
      <c r="AE49" s="15"/>
      <c r="AF49" s="182"/>
      <c r="AG49" s="23"/>
    </row>
    <row r="50" spans="1:33" ht="23.25" customHeight="1">
      <c r="A50" s="12" t="s">
        <v>55</v>
      </c>
      <c r="B50" s="202" t="s">
        <v>56</v>
      </c>
      <c r="C50" s="167" t="s">
        <v>319</v>
      </c>
      <c r="D50" s="13"/>
      <c r="E50" s="13"/>
      <c r="F50" s="13"/>
      <c r="G50" s="13"/>
      <c r="H50" s="12">
        <v>96</v>
      </c>
      <c r="I50" s="13"/>
      <c r="J50" s="13">
        <v>32</v>
      </c>
      <c r="K50" s="13"/>
      <c r="L50" s="29">
        <f t="shared" si="30"/>
        <v>64</v>
      </c>
      <c r="M50" s="12"/>
      <c r="N50" s="12">
        <v>64</v>
      </c>
      <c r="O50" s="12"/>
      <c r="P50" s="68"/>
      <c r="Q50" s="85"/>
      <c r="R50" s="86"/>
      <c r="S50" s="83"/>
      <c r="T50" s="84"/>
      <c r="U50" s="22"/>
      <c r="V50" s="193"/>
      <c r="W50" s="15"/>
      <c r="X50" s="182"/>
      <c r="Y50" s="85"/>
      <c r="Z50" s="86"/>
      <c r="AA50" s="83"/>
      <c r="AB50" s="84"/>
      <c r="AC50" s="23" t="s">
        <v>160</v>
      </c>
      <c r="AD50" s="52"/>
      <c r="AE50" s="15"/>
      <c r="AF50" s="182">
        <v>64</v>
      </c>
      <c r="AG50" s="23"/>
    </row>
    <row r="51" spans="1:33" ht="33" customHeight="1">
      <c r="A51" s="12" t="s">
        <v>58</v>
      </c>
      <c r="B51" s="245" t="s">
        <v>59</v>
      </c>
      <c r="C51" s="167" t="s">
        <v>319</v>
      </c>
      <c r="D51" s="13"/>
      <c r="E51" s="13"/>
      <c r="F51" s="13"/>
      <c r="G51" s="13"/>
      <c r="H51" s="12">
        <v>135</v>
      </c>
      <c r="I51" s="13"/>
      <c r="J51" s="13">
        <v>45</v>
      </c>
      <c r="K51" s="13"/>
      <c r="L51" s="29">
        <f t="shared" si="30"/>
        <v>90</v>
      </c>
      <c r="M51" s="12">
        <v>60</v>
      </c>
      <c r="N51" s="12">
        <v>30</v>
      </c>
      <c r="O51" s="12"/>
      <c r="P51" s="172"/>
      <c r="Q51" s="85"/>
      <c r="R51" s="86"/>
      <c r="S51" s="83"/>
      <c r="T51" s="84"/>
      <c r="U51" s="22"/>
      <c r="V51" s="193"/>
      <c r="W51" s="15"/>
      <c r="X51" s="182"/>
      <c r="Y51" s="85"/>
      <c r="Z51" s="86">
        <v>44</v>
      </c>
      <c r="AA51" s="83"/>
      <c r="AB51" s="84">
        <v>46</v>
      </c>
      <c r="AC51" s="22" t="s">
        <v>95</v>
      </c>
      <c r="AD51" s="193"/>
      <c r="AE51" s="15"/>
      <c r="AF51" s="184"/>
      <c r="AG51" s="23"/>
    </row>
    <row r="52" spans="1:33" ht="13.5" customHeight="1">
      <c r="A52" s="12" t="s">
        <v>61</v>
      </c>
      <c r="B52" s="213" t="s">
        <v>62</v>
      </c>
      <c r="C52" s="167" t="s">
        <v>319</v>
      </c>
      <c r="D52" s="13"/>
      <c r="E52" s="13"/>
      <c r="F52" s="13"/>
      <c r="G52" s="13"/>
      <c r="H52" s="12">
        <v>63</v>
      </c>
      <c r="I52" s="13"/>
      <c r="J52" s="13">
        <v>21</v>
      </c>
      <c r="K52" s="13"/>
      <c r="L52" s="29">
        <f t="shared" si="30"/>
        <v>42</v>
      </c>
      <c r="M52" s="12">
        <v>32</v>
      </c>
      <c r="N52" s="12">
        <v>10</v>
      </c>
      <c r="O52" s="12"/>
      <c r="P52" s="68"/>
      <c r="Q52" s="85"/>
      <c r="R52" s="86"/>
      <c r="S52" s="83"/>
      <c r="T52" s="84"/>
      <c r="U52" s="22"/>
      <c r="V52" s="193"/>
      <c r="W52" s="15"/>
      <c r="X52" s="182"/>
      <c r="Y52" s="85"/>
      <c r="Z52" s="86"/>
      <c r="AA52" s="83" t="s">
        <v>102</v>
      </c>
      <c r="AB52" s="84">
        <v>42</v>
      </c>
      <c r="AC52" s="22"/>
      <c r="AD52" s="193"/>
      <c r="AE52" s="15"/>
      <c r="AF52" s="182"/>
      <c r="AG52" s="23"/>
    </row>
    <row r="53" spans="1:33" ht="13.5" customHeight="1">
      <c r="A53" s="12" t="s">
        <v>24</v>
      </c>
      <c r="B53" s="209" t="s">
        <v>26</v>
      </c>
      <c r="C53" s="167" t="s">
        <v>319</v>
      </c>
      <c r="D53" s="13"/>
      <c r="E53" s="13"/>
      <c r="F53" s="13"/>
      <c r="G53" s="13"/>
      <c r="H53" s="12">
        <v>102</v>
      </c>
      <c r="I53" s="13"/>
      <c r="J53" s="13">
        <v>34</v>
      </c>
      <c r="K53" s="13"/>
      <c r="L53" s="29">
        <f t="shared" si="30"/>
        <v>68</v>
      </c>
      <c r="M53" s="12">
        <v>20</v>
      </c>
      <c r="N53" s="12">
        <v>48</v>
      </c>
      <c r="O53" s="12"/>
      <c r="P53" s="172"/>
      <c r="Q53" s="85"/>
      <c r="R53" s="86"/>
      <c r="S53" s="83"/>
      <c r="T53" s="84"/>
      <c r="U53" s="22" t="s">
        <v>143</v>
      </c>
      <c r="V53" s="193">
        <v>30</v>
      </c>
      <c r="W53" s="15" t="s">
        <v>155</v>
      </c>
      <c r="X53" s="182">
        <v>38</v>
      </c>
      <c r="Y53" s="85"/>
      <c r="Z53" s="86"/>
      <c r="AA53" s="83"/>
      <c r="AB53" s="223"/>
      <c r="AC53" s="22"/>
      <c r="AD53" s="193"/>
      <c r="AE53" s="15"/>
      <c r="AF53" s="182"/>
      <c r="AG53" s="23"/>
    </row>
    <row r="54" spans="1:33" s="50" customFormat="1" ht="13.5" customHeight="1" thickBot="1">
      <c r="A54" s="111" t="s">
        <v>283</v>
      </c>
      <c r="B54" s="258" t="s">
        <v>286</v>
      </c>
      <c r="C54" s="167" t="s">
        <v>318</v>
      </c>
      <c r="D54" s="113"/>
      <c r="E54" s="113"/>
      <c r="F54" s="113"/>
      <c r="G54" s="113"/>
      <c r="H54" s="11">
        <v>105</v>
      </c>
      <c r="I54" s="113"/>
      <c r="J54" s="102">
        <v>35</v>
      </c>
      <c r="K54" s="113"/>
      <c r="L54" s="29">
        <f t="shared" si="30"/>
        <v>70</v>
      </c>
      <c r="M54" s="170">
        <v>46</v>
      </c>
      <c r="N54" s="11">
        <v>24</v>
      </c>
      <c r="O54" s="112"/>
      <c r="P54" s="108"/>
      <c r="Q54" s="253"/>
      <c r="R54" s="192"/>
      <c r="S54" s="114"/>
      <c r="T54" s="105"/>
      <c r="U54" s="399"/>
      <c r="V54" s="219">
        <v>30</v>
      </c>
      <c r="W54" s="115"/>
      <c r="X54" s="182">
        <v>40</v>
      </c>
      <c r="Y54" s="85"/>
      <c r="Z54" s="86"/>
      <c r="AA54" s="85"/>
      <c r="AB54" s="223"/>
      <c r="AC54" s="22"/>
      <c r="AD54" s="193"/>
      <c r="AE54" s="23"/>
      <c r="AF54" s="182"/>
      <c r="AG54" s="115"/>
    </row>
    <row r="55" spans="1:33" s="50" customFormat="1" ht="22.5" customHeight="1" thickBot="1">
      <c r="A55" s="111" t="s">
        <v>284</v>
      </c>
      <c r="B55" s="258" t="s">
        <v>287</v>
      </c>
      <c r="C55" s="167" t="s">
        <v>319</v>
      </c>
      <c r="D55" s="35"/>
      <c r="E55" s="35"/>
      <c r="F55" s="35"/>
      <c r="G55" s="35"/>
      <c r="H55" s="170">
        <v>111</v>
      </c>
      <c r="I55" s="254"/>
      <c r="J55" s="168">
        <v>37</v>
      </c>
      <c r="K55" s="254"/>
      <c r="L55" s="48">
        <v>74</v>
      </c>
      <c r="M55" s="32">
        <v>48</v>
      </c>
      <c r="N55" s="170">
        <v>26</v>
      </c>
      <c r="O55" s="255"/>
      <c r="P55" s="182"/>
      <c r="Q55" s="256"/>
      <c r="R55" s="86"/>
      <c r="S55" s="256"/>
      <c r="T55" s="84"/>
      <c r="U55" s="400"/>
      <c r="V55" s="193"/>
      <c r="W55" s="153"/>
      <c r="X55" s="186"/>
      <c r="Y55" s="94"/>
      <c r="Z55" s="95">
        <v>34</v>
      </c>
      <c r="AA55" s="94"/>
      <c r="AB55" s="398">
        <v>40</v>
      </c>
      <c r="AC55" s="240"/>
      <c r="AD55" s="193"/>
      <c r="AE55" s="66"/>
      <c r="AF55" s="186"/>
      <c r="AG55" s="60"/>
    </row>
    <row r="56" spans="1:33" s="50" customFormat="1" ht="15" customHeight="1" thickBot="1">
      <c r="A56" s="111" t="s">
        <v>285</v>
      </c>
      <c r="B56" s="258" t="s">
        <v>350</v>
      </c>
      <c r="C56" s="201" t="s">
        <v>319</v>
      </c>
      <c r="D56" s="35"/>
      <c r="E56" s="35"/>
      <c r="F56" s="35"/>
      <c r="G56" s="35"/>
      <c r="H56" s="170">
        <v>84</v>
      </c>
      <c r="I56" s="168"/>
      <c r="J56" s="168">
        <v>28</v>
      </c>
      <c r="K56" s="168"/>
      <c r="L56" s="29">
        <v>56</v>
      </c>
      <c r="M56" s="170">
        <v>34</v>
      </c>
      <c r="N56" s="170">
        <v>20</v>
      </c>
      <c r="O56" s="170"/>
      <c r="P56" s="172"/>
      <c r="Q56" s="85"/>
      <c r="R56" s="86"/>
      <c r="S56" s="85"/>
      <c r="T56" s="84"/>
      <c r="U56" s="22"/>
      <c r="V56" s="193"/>
      <c r="W56" s="23"/>
      <c r="X56" s="182"/>
      <c r="Y56" s="82"/>
      <c r="Z56" s="192"/>
      <c r="AA56" s="85"/>
      <c r="AB56" s="223"/>
      <c r="AC56" s="22"/>
      <c r="AD56" s="312">
        <v>56</v>
      </c>
      <c r="AE56" s="23"/>
      <c r="AF56" s="182"/>
      <c r="AG56" s="60"/>
    </row>
    <row r="57" spans="1:33" ht="13.5" customHeight="1" thickBot="1">
      <c r="A57" s="28" t="s">
        <v>63</v>
      </c>
      <c r="B57" s="205" t="s">
        <v>64</v>
      </c>
      <c r="C57" s="198"/>
      <c r="D57" s="64"/>
      <c r="E57" s="25"/>
      <c r="F57" s="25"/>
      <c r="G57" s="25"/>
      <c r="H57" s="25">
        <f t="shared" ref="H57:AF57" si="31">H58+H63+H67+H73</f>
        <v>1488</v>
      </c>
      <c r="I57" s="25">
        <f t="shared" si="31"/>
        <v>0</v>
      </c>
      <c r="J57" s="25">
        <f t="shared" si="31"/>
        <v>496</v>
      </c>
      <c r="K57" s="25">
        <f t="shared" si="31"/>
        <v>0</v>
      </c>
      <c r="L57" s="25">
        <f t="shared" si="31"/>
        <v>824</v>
      </c>
      <c r="M57" s="25">
        <f t="shared" si="31"/>
        <v>400</v>
      </c>
      <c r="N57" s="25">
        <f t="shared" si="31"/>
        <v>364</v>
      </c>
      <c r="O57" s="25">
        <f t="shared" si="31"/>
        <v>0</v>
      </c>
      <c r="P57" s="25">
        <f t="shared" si="31"/>
        <v>60</v>
      </c>
      <c r="Q57" s="188">
        <f t="shared" si="31"/>
        <v>0</v>
      </c>
      <c r="R57" s="190">
        <f t="shared" si="31"/>
        <v>0</v>
      </c>
      <c r="S57" s="25" t="e">
        <f t="shared" si="31"/>
        <v>#VALUE!</v>
      </c>
      <c r="T57" s="25">
        <f t="shared" si="31"/>
        <v>0</v>
      </c>
      <c r="U57" s="188" t="e">
        <f t="shared" si="31"/>
        <v>#VALUE!</v>
      </c>
      <c r="V57" s="190">
        <f t="shared" si="31"/>
        <v>174</v>
      </c>
      <c r="W57" s="25" t="e">
        <f t="shared" si="31"/>
        <v>#VALUE!</v>
      </c>
      <c r="X57" s="181">
        <f t="shared" si="31"/>
        <v>356</v>
      </c>
      <c r="Y57" s="70" t="e">
        <f t="shared" si="31"/>
        <v>#VALUE!</v>
      </c>
      <c r="Z57" s="190">
        <f t="shared" si="31"/>
        <v>142</v>
      </c>
      <c r="AA57" s="25" t="e">
        <f t="shared" si="31"/>
        <v>#VALUE!</v>
      </c>
      <c r="AB57" s="181">
        <f t="shared" si="31"/>
        <v>438</v>
      </c>
      <c r="AC57" s="70" t="e">
        <f t="shared" si="31"/>
        <v>#VALUE!</v>
      </c>
      <c r="AD57" s="190">
        <f t="shared" si="31"/>
        <v>468</v>
      </c>
      <c r="AE57" s="25" t="e">
        <f t="shared" si="31"/>
        <v>#VALUE!</v>
      </c>
      <c r="AF57" s="181">
        <f t="shared" si="31"/>
        <v>458</v>
      </c>
      <c r="AG57" s="64"/>
    </row>
    <row r="58" spans="1:33" ht="23.25" customHeight="1" thickBot="1">
      <c r="A58" s="25" t="s">
        <v>65</v>
      </c>
      <c r="B58" s="228" t="s">
        <v>66</v>
      </c>
      <c r="C58" s="309" t="s">
        <v>331</v>
      </c>
      <c r="D58" s="64"/>
      <c r="E58" s="25"/>
      <c r="F58" s="25"/>
      <c r="G58" s="25"/>
      <c r="H58" s="25">
        <f>J58+L58</f>
        <v>415</v>
      </c>
      <c r="I58" s="25"/>
      <c r="J58" s="25">
        <f>SUM(J59:J60)</f>
        <v>157</v>
      </c>
      <c r="K58" s="25"/>
      <c r="L58" s="25">
        <f>SUM(L59+L60)</f>
        <v>258</v>
      </c>
      <c r="M58" s="25">
        <f t="shared" ref="M58:P58" si="32">SUM(M59+M60+M61)</f>
        <v>98</v>
      </c>
      <c r="N58" s="25">
        <f t="shared" si="32"/>
        <v>160</v>
      </c>
      <c r="O58" s="25">
        <f t="shared" si="32"/>
        <v>0</v>
      </c>
      <c r="P58" s="25">
        <f t="shared" si="32"/>
        <v>0</v>
      </c>
      <c r="Q58" s="70"/>
      <c r="R58" s="190">
        <f>SUM(R59+R60+R61+R62)</f>
        <v>0</v>
      </c>
      <c r="S58" s="25" t="e">
        <f t="shared" ref="S58:AF58" si="33">SUM(S59+S60+S61+S62)</f>
        <v>#VALUE!</v>
      </c>
      <c r="T58" s="25">
        <f t="shared" si="33"/>
        <v>0</v>
      </c>
      <c r="U58" s="188" t="e">
        <f t="shared" si="33"/>
        <v>#VALUE!</v>
      </c>
      <c r="V58" s="190">
        <f t="shared" si="33"/>
        <v>0</v>
      </c>
      <c r="W58" s="25" t="e">
        <f t="shared" si="33"/>
        <v>#VALUE!</v>
      </c>
      <c r="X58" s="25">
        <f t="shared" si="33"/>
        <v>66</v>
      </c>
      <c r="Y58" s="188" t="e">
        <f t="shared" si="33"/>
        <v>#VALUE!</v>
      </c>
      <c r="Z58" s="190">
        <f t="shared" si="33"/>
        <v>142</v>
      </c>
      <c r="AA58" s="25" t="e">
        <f t="shared" si="33"/>
        <v>#VALUE!</v>
      </c>
      <c r="AB58" s="25">
        <f t="shared" si="33"/>
        <v>238</v>
      </c>
      <c r="AC58" s="188" t="e">
        <f t="shared" si="33"/>
        <v>#VALUE!</v>
      </c>
      <c r="AD58" s="190">
        <f t="shared" si="33"/>
        <v>46</v>
      </c>
      <c r="AE58" s="25" t="e">
        <f t="shared" si="33"/>
        <v>#VALUE!</v>
      </c>
      <c r="AF58" s="181">
        <f t="shared" si="33"/>
        <v>126</v>
      </c>
      <c r="AG58" s="60"/>
    </row>
    <row r="59" spans="1:33" ht="23.25" customHeight="1">
      <c r="A59" s="12" t="s">
        <v>68</v>
      </c>
      <c r="B59" s="202" t="s">
        <v>69</v>
      </c>
      <c r="C59" s="201" t="s">
        <v>323</v>
      </c>
      <c r="D59" s="194"/>
      <c r="E59" s="13"/>
      <c r="F59" s="13"/>
      <c r="G59" s="13"/>
      <c r="H59" s="255">
        <v>251</v>
      </c>
      <c r="I59" s="13"/>
      <c r="J59" s="13">
        <v>93</v>
      </c>
      <c r="K59" s="13"/>
      <c r="L59" s="29">
        <f>SUM(R59+T59+V59+X59+Z59+AB59+AD59+AF59)</f>
        <v>158</v>
      </c>
      <c r="M59" s="12">
        <v>98</v>
      </c>
      <c r="N59" s="12" t="s">
        <v>151</v>
      </c>
      <c r="O59" s="12"/>
      <c r="P59" s="68"/>
      <c r="Q59" s="85"/>
      <c r="R59" s="86"/>
      <c r="S59" s="83"/>
      <c r="T59" s="84"/>
      <c r="U59" s="22"/>
      <c r="V59" s="193"/>
      <c r="W59" s="15" t="s">
        <v>175</v>
      </c>
      <c r="X59" s="68">
        <v>66</v>
      </c>
      <c r="Y59" s="82"/>
      <c r="Z59" s="192">
        <v>34</v>
      </c>
      <c r="AA59" s="83"/>
      <c r="AB59" s="84">
        <v>58</v>
      </c>
      <c r="AC59" s="22"/>
      <c r="AD59" s="193"/>
      <c r="AE59" s="15"/>
      <c r="AF59" s="182"/>
      <c r="AG59" s="23"/>
    </row>
    <row r="60" spans="1:33" ht="33" customHeight="1">
      <c r="A60" s="12" t="s">
        <v>71</v>
      </c>
      <c r="B60" s="202" t="s">
        <v>72</v>
      </c>
      <c r="C60" s="201" t="s">
        <v>318</v>
      </c>
      <c r="D60" s="13"/>
      <c r="E60" s="13"/>
      <c r="F60" s="13"/>
      <c r="G60" s="215"/>
      <c r="H60" s="193">
        <v>164</v>
      </c>
      <c r="I60" s="215"/>
      <c r="J60" s="168">
        <v>64</v>
      </c>
      <c r="K60" s="13"/>
      <c r="L60" s="29">
        <f t="shared" ref="L60:L62" si="34">SUM(R60+T60+V60+X60+Z60+AB60+AD60+AF60)</f>
        <v>100</v>
      </c>
      <c r="M60" s="170"/>
      <c r="N60" s="170">
        <v>100</v>
      </c>
      <c r="O60" s="170"/>
      <c r="P60" s="72"/>
      <c r="Q60" s="85"/>
      <c r="R60" s="86"/>
      <c r="S60" s="83"/>
      <c r="T60" s="84"/>
      <c r="U60" s="23"/>
      <c r="V60" s="52"/>
      <c r="W60" s="15"/>
      <c r="X60" s="68"/>
      <c r="Y60" s="85" t="s">
        <v>173</v>
      </c>
      <c r="Z60" s="86"/>
      <c r="AA60" s="83"/>
      <c r="AB60" s="84"/>
      <c r="AC60" s="23"/>
      <c r="AD60" s="52">
        <v>46</v>
      </c>
      <c r="AE60" s="15"/>
      <c r="AF60" s="182">
        <v>54</v>
      </c>
      <c r="AG60" s="23"/>
    </row>
    <row r="61" spans="1:33" ht="13.5" customHeight="1">
      <c r="A61" s="12" t="s">
        <v>290</v>
      </c>
      <c r="B61" s="202" t="s">
        <v>74</v>
      </c>
      <c r="C61" s="194"/>
      <c r="D61" s="13"/>
      <c r="E61" s="583"/>
      <c r="F61" s="583"/>
      <c r="G61" s="19"/>
      <c r="H61" s="238"/>
      <c r="I61" s="22"/>
      <c r="J61" s="20"/>
      <c r="K61" s="12"/>
      <c r="L61" s="29">
        <f t="shared" si="34"/>
        <v>0</v>
      </c>
      <c r="M61" s="170"/>
      <c r="N61" s="583"/>
      <c r="O61" s="583"/>
      <c r="P61" s="172"/>
      <c r="Q61" s="89" t="s">
        <v>176</v>
      </c>
      <c r="R61" s="90"/>
      <c r="S61" s="91" t="s">
        <v>176</v>
      </c>
      <c r="T61" s="92"/>
      <c r="U61" s="237" t="s">
        <v>176</v>
      </c>
      <c r="V61" s="238"/>
      <c r="W61" s="51" t="s">
        <v>176</v>
      </c>
      <c r="X61" s="76"/>
      <c r="Y61" s="89" t="s">
        <v>176</v>
      </c>
      <c r="Z61" s="90"/>
      <c r="AA61" s="101" t="s">
        <v>176</v>
      </c>
      <c r="AB61" s="92"/>
      <c r="AC61" s="65" t="s">
        <v>176</v>
      </c>
      <c r="AD61" s="49"/>
      <c r="AE61" s="51" t="s">
        <v>176</v>
      </c>
      <c r="AF61" s="184"/>
      <c r="AG61" s="174" t="s">
        <v>176</v>
      </c>
    </row>
    <row r="62" spans="1:33" ht="13.5" customHeight="1" thickBot="1">
      <c r="A62" s="21" t="s">
        <v>291</v>
      </c>
      <c r="B62" s="229" t="s">
        <v>292</v>
      </c>
      <c r="C62" s="201" t="s">
        <v>324</v>
      </c>
      <c r="D62" s="22"/>
      <c r="E62" s="22"/>
      <c r="F62" s="22"/>
      <c r="G62" s="22"/>
      <c r="H62" s="227"/>
      <c r="I62" s="22"/>
      <c r="J62" s="117"/>
      <c r="K62" s="22"/>
      <c r="L62" s="29">
        <f t="shared" si="34"/>
        <v>360</v>
      </c>
      <c r="M62" s="8"/>
      <c r="N62" s="259"/>
      <c r="O62" s="23"/>
      <c r="P62" s="71"/>
      <c r="Q62" s="82"/>
      <c r="R62" s="82"/>
      <c r="S62" s="82"/>
      <c r="T62" s="93"/>
      <c r="U62" s="22"/>
      <c r="V62" s="236"/>
      <c r="W62" s="22"/>
      <c r="X62" s="72"/>
      <c r="Y62" s="82"/>
      <c r="Z62" s="82">
        <v>108</v>
      </c>
      <c r="AA62" s="82"/>
      <c r="AB62" s="239">
        <v>180</v>
      </c>
      <c r="AC62" s="22"/>
      <c r="AD62" s="22"/>
      <c r="AE62" s="22"/>
      <c r="AF62" s="185">
        <v>72</v>
      </c>
      <c r="AG62" s="22"/>
    </row>
    <row r="63" spans="1:33" ht="33" customHeight="1" thickBot="1">
      <c r="A63" s="25" t="s">
        <v>76</v>
      </c>
      <c r="B63" s="228" t="s">
        <v>77</v>
      </c>
      <c r="C63" s="387" t="s">
        <v>331</v>
      </c>
      <c r="D63" s="64"/>
      <c r="E63" s="25"/>
      <c r="F63" s="25"/>
      <c r="G63" s="188"/>
      <c r="H63" s="25">
        <f t="shared" ref="H63:K63" si="35">SUM(H64:H65)</f>
        <v>347</v>
      </c>
      <c r="I63" s="25">
        <f t="shared" si="35"/>
        <v>0</v>
      </c>
      <c r="J63" s="25">
        <f t="shared" si="35"/>
        <v>125</v>
      </c>
      <c r="K63" s="25">
        <f t="shared" si="35"/>
        <v>0</v>
      </c>
      <c r="L63" s="25">
        <f>L64</f>
        <v>222</v>
      </c>
      <c r="M63" s="25">
        <f t="shared" ref="M63:O63" si="36">SUM(M64:M65)</f>
        <v>120</v>
      </c>
      <c r="N63" s="25">
        <f t="shared" si="36"/>
        <v>72</v>
      </c>
      <c r="O63" s="25">
        <f t="shared" si="36"/>
        <v>0</v>
      </c>
      <c r="P63" s="25">
        <f t="shared" ref="P63" si="37">SUM(P64:P65)</f>
        <v>30</v>
      </c>
      <c r="Q63" s="70">
        <f>Q64+Q69+Q70</f>
        <v>0</v>
      </c>
      <c r="R63" s="190">
        <f>R64+R65+R66</f>
        <v>0</v>
      </c>
      <c r="S63" s="25">
        <f t="shared" ref="S63:AE63" si="38">S64+S65+S66</f>
        <v>0</v>
      </c>
      <c r="T63" s="25">
        <f t="shared" si="38"/>
        <v>0</v>
      </c>
      <c r="U63" s="188">
        <f t="shared" si="38"/>
        <v>0</v>
      </c>
      <c r="V63" s="190">
        <f t="shared" si="38"/>
        <v>0</v>
      </c>
      <c r="W63" s="25">
        <f t="shared" si="38"/>
        <v>0</v>
      </c>
      <c r="X63" s="25">
        <f t="shared" si="38"/>
        <v>0</v>
      </c>
      <c r="Y63" s="188">
        <f t="shared" si="38"/>
        <v>0</v>
      </c>
      <c r="Z63" s="190">
        <f t="shared" si="38"/>
        <v>0</v>
      </c>
      <c r="AA63" s="25">
        <f t="shared" si="38"/>
        <v>0</v>
      </c>
      <c r="AB63" s="181">
        <f t="shared" si="38"/>
        <v>0</v>
      </c>
      <c r="AC63" s="64">
        <f t="shared" si="38"/>
        <v>0</v>
      </c>
      <c r="AD63" s="25">
        <f t="shared" si="38"/>
        <v>142</v>
      </c>
      <c r="AE63" s="25">
        <f t="shared" si="38"/>
        <v>114</v>
      </c>
      <c r="AF63" s="181">
        <f>AF64+AF65+AF66</f>
        <v>188</v>
      </c>
      <c r="AG63" s="60"/>
    </row>
    <row r="64" spans="1:33" ht="23.25" customHeight="1" thickBot="1">
      <c r="A64" s="255" t="s">
        <v>79</v>
      </c>
      <c r="B64" s="316" t="s">
        <v>80</v>
      </c>
      <c r="C64" s="201" t="s">
        <v>318</v>
      </c>
      <c r="D64" s="35"/>
      <c r="E64" s="35"/>
      <c r="F64" s="35"/>
      <c r="G64" s="231"/>
      <c r="H64" s="311">
        <v>347</v>
      </c>
      <c r="I64" s="166"/>
      <c r="J64" s="166">
        <v>125</v>
      </c>
      <c r="K64" s="35"/>
      <c r="L64" s="264">
        <f>SUM(R64+T64+V64+X64+Z64+AB64+AD64+AF64)</f>
        <v>222</v>
      </c>
      <c r="M64" s="265">
        <v>120</v>
      </c>
      <c r="N64" s="265">
        <v>72</v>
      </c>
      <c r="O64" s="53"/>
      <c r="P64" s="266">
        <v>30</v>
      </c>
      <c r="Q64" s="87"/>
      <c r="R64" s="268"/>
      <c r="S64" s="81"/>
      <c r="T64" s="269"/>
      <c r="U64" s="226"/>
      <c r="V64" s="221"/>
      <c r="W64" s="60"/>
      <c r="X64" s="266"/>
      <c r="Y64" s="224"/>
      <c r="Z64" s="225"/>
      <c r="AA64" s="273"/>
      <c r="AB64" s="270"/>
      <c r="AC64" s="60"/>
      <c r="AD64" s="265">
        <v>142</v>
      </c>
      <c r="AE64" s="10" t="s">
        <v>163</v>
      </c>
      <c r="AF64" s="272">
        <v>80</v>
      </c>
      <c r="AG64" s="23"/>
    </row>
    <row r="65" spans="1:34" s="50" customFormat="1" ht="14.25" customHeight="1" thickBot="1">
      <c r="A65" s="32" t="s">
        <v>293</v>
      </c>
      <c r="B65" s="244" t="s">
        <v>74</v>
      </c>
      <c r="C65" s="207"/>
      <c r="D65" s="113"/>
      <c r="E65" s="113"/>
      <c r="F65" s="113"/>
      <c r="G65" s="232"/>
      <c r="H65" s="263"/>
      <c r="I65" s="113"/>
      <c r="J65" s="33"/>
      <c r="K65" s="113"/>
      <c r="L65" s="27">
        <f t="shared" ref="L65:L66" si="39">SUM(R65+T65+V65+X65+Z65+AB65+AD65+AF65)</f>
        <v>0</v>
      </c>
      <c r="M65" s="170"/>
      <c r="N65" s="260"/>
      <c r="O65" s="115"/>
      <c r="P65" s="267"/>
      <c r="Q65" s="114"/>
      <c r="R65" s="86"/>
      <c r="S65" s="253"/>
      <c r="T65" s="84"/>
      <c r="U65" s="115"/>
      <c r="V65" s="11"/>
      <c r="W65" s="116"/>
      <c r="X65" s="267"/>
      <c r="Y65" s="114"/>
      <c r="Z65" s="86"/>
      <c r="AA65" s="253"/>
      <c r="AB65" s="271"/>
      <c r="AC65" s="115"/>
      <c r="AD65" s="170"/>
      <c r="AE65" s="115"/>
      <c r="AF65" s="182"/>
      <c r="AG65" s="63"/>
    </row>
    <row r="66" spans="1:34" s="50" customFormat="1" ht="15" customHeight="1" thickBot="1">
      <c r="A66" s="21" t="s">
        <v>294</v>
      </c>
      <c r="B66" s="230" t="s">
        <v>292</v>
      </c>
      <c r="C66" s="262" t="s">
        <v>279</v>
      </c>
      <c r="D66" s="33"/>
      <c r="E66" s="33"/>
      <c r="F66" s="33"/>
      <c r="G66" s="233"/>
      <c r="H66" s="193"/>
      <c r="I66" s="233"/>
      <c r="J66" s="168"/>
      <c r="K66" s="33"/>
      <c r="L66" s="29">
        <f t="shared" si="39"/>
        <v>108</v>
      </c>
      <c r="M66" s="32"/>
      <c r="N66" s="170"/>
      <c r="O66" s="66"/>
      <c r="P66" s="172"/>
      <c r="Q66" s="94"/>
      <c r="R66" s="95"/>
      <c r="S66" s="274"/>
      <c r="T66" s="84"/>
      <c r="U66" s="240"/>
      <c r="V66" s="193"/>
      <c r="W66" s="240"/>
      <c r="X66" s="172"/>
      <c r="Y66" s="241"/>
      <c r="Z66" s="243"/>
      <c r="AA66" s="274"/>
      <c r="AB66" s="84"/>
      <c r="AC66" s="66"/>
      <c r="AD66" s="170"/>
      <c r="AE66" s="66"/>
      <c r="AF66" s="182">
        <v>108</v>
      </c>
      <c r="AG66" s="66"/>
    </row>
    <row r="67" spans="1:34" s="24" customFormat="1" ht="41.25" customHeight="1" thickBot="1">
      <c r="A67" s="26" t="s">
        <v>88</v>
      </c>
      <c r="B67" s="228" t="s">
        <v>267</v>
      </c>
      <c r="C67" s="308" t="s">
        <v>331</v>
      </c>
      <c r="D67" s="155"/>
      <c r="E67" s="155"/>
      <c r="F67" s="155"/>
      <c r="G67" s="234"/>
      <c r="H67" s="190">
        <f t="shared" ref="H67:K67" si="40">SUM(H69+H70+H71+H72)</f>
        <v>316</v>
      </c>
      <c r="I67" s="25">
        <f t="shared" si="40"/>
        <v>0</v>
      </c>
      <c r="J67" s="25">
        <f t="shared" si="40"/>
        <v>124</v>
      </c>
      <c r="K67" s="25">
        <f t="shared" si="40"/>
        <v>0</v>
      </c>
      <c r="L67" s="25">
        <f>SUM(L69+L70)</f>
        <v>192</v>
      </c>
      <c r="M67" s="25">
        <f t="shared" ref="M67:P67" si="41">SUM(M69+M70+M71+M72)</f>
        <v>92</v>
      </c>
      <c r="N67" s="25">
        <f t="shared" si="41"/>
        <v>70</v>
      </c>
      <c r="O67" s="25">
        <f t="shared" si="41"/>
        <v>0</v>
      </c>
      <c r="P67" s="25">
        <f t="shared" si="41"/>
        <v>30</v>
      </c>
      <c r="Q67" s="70"/>
      <c r="R67" s="190">
        <f>SUM(R69+R70+R71+R72)</f>
        <v>0</v>
      </c>
      <c r="S67" s="25" t="e">
        <f t="shared" ref="S67:AF67" si="42">SUM(S69+S70+S71+S72)</f>
        <v>#VALUE!</v>
      </c>
      <c r="T67" s="25">
        <f t="shared" si="42"/>
        <v>0</v>
      </c>
      <c r="U67" s="188" t="e">
        <f t="shared" si="42"/>
        <v>#VALUE!</v>
      </c>
      <c r="V67" s="190">
        <f t="shared" si="42"/>
        <v>0</v>
      </c>
      <c r="W67" s="188" t="e">
        <f t="shared" si="42"/>
        <v>#VALUE!</v>
      </c>
      <c r="X67" s="25">
        <f t="shared" si="42"/>
        <v>0</v>
      </c>
      <c r="Y67" s="188" t="e">
        <f t="shared" si="42"/>
        <v>#VALUE!</v>
      </c>
      <c r="Z67" s="190">
        <f t="shared" si="42"/>
        <v>0</v>
      </c>
      <c r="AA67" s="188" t="e">
        <f t="shared" si="42"/>
        <v>#VALUE!</v>
      </c>
      <c r="AB67" s="25">
        <f t="shared" si="42"/>
        <v>200</v>
      </c>
      <c r="AC67" s="188" t="e">
        <f t="shared" si="42"/>
        <v>#VALUE!</v>
      </c>
      <c r="AD67" s="190">
        <f t="shared" si="42"/>
        <v>280</v>
      </c>
      <c r="AE67" s="64" t="e">
        <f t="shared" si="42"/>
        <v>#VALUE!</v>
      </c>
      <c r="AF67" s="181">
        <f t="shared" si="42"/>
        <v>0</v>
      </c>
      <c r="AG67" s="23"/>
    </row>
    <row r="68" spans="1:34" s="24" customFormat="1" ht="23.25" hidden="1" customHeight="1">
      <c r="A68" s="32"/>
      <c r="B68" s="244"/>
      <c r="C68" s="212"/>
      <c r="D68" s="33"/>
      <c r="E68" s="33"/>
      <c r="F68" s="33"/>
      <c r="G68" s="33"/>
      <c r="H68" s="32"/>
      <c r="I68" s="33"/>
      <c r="J68" s="33"/>
      <c r="K68" s="33"/>
      <c r="L68" s="48"/>
      <c r="M68" s="32"/>
      <c r="N68" s="32"/>
      <c r="O68" s="32"/>
      <c r="P68" s="73"/>
      <c r="Q68" s="94"/>
      <c r="R68" s="95"/>
      <c r="S68" s="96"/>
      <c r="T68" s="97"/>
      <c r="U68" s="240"/>
      <c r="V68" s="235"/>
      <c r="W68" s="34"/>
      <c r="X68" s="73"/>
      <c r="Y68" s="241"/>
      <c r="Z68" s="243"/>
      <c r="AA68" s="96"/>
      <c r="AB68" s="97"/>
      <c r="AC68" s="240"/>
      <c r="AD68" s="235"/>
      <c r="AE68" s="34"/>
      <c r="AF68" s="186"/>
      <c r="AG68" s="23"/>
    </row>
    <row r="69" spans="1:34" ht="23.25" customHeight="1">
      <c r="A69" s="18" t="s">
        <v>90</v>
      </c>
      <c r="B69" s="245" t="s">
        <v>82</v>
      </c>
      <c r="C69" s="167" t="s">
        <v>318</v>
      </c>
      <c r="D69" s="194"/>
      <c r="E69" s="13"/>
      <c r="F69" s="13"/>
      <c r="G69" s="13"/>
      <c r="H69" s="12">
        <v>224</v>
      </c>
      <c r="I69" s="13"/>
      <c r="J69" s="13">
        <v>84</v>
      </c>
      <c r="K69" s="13"/>
      <c r="L69" s="29">
        <f>SUM(R69+T69+V69+X69+Z69+AB69+AD69+AF69)</f>
        <v>140</v>
      </c>
      <c r="M69" s="12" t="s">
        <v>157</v>
      </c>
      <c r="N69" s="12" t="s">
        <v>100</v>
      </c>
      <c r="O69" s="12"/>
      <c r="P69" s="68" t="s">
        <v>89</v>
      </c>
      <c r="Q69" s="85"/>
      <c r="R69" s="86"/>
      <c r="S69" s="83"/>
      <c r="T69" s="84"/>
      <c r="U69" s="23"/>
      <c r="V69" s="52"/>
      <c r="W69" s="15"/>
      <c r="X69" s="68"/>
      <c r="Y69" s="82"/>
      <c r="Z69" s="192"/>
      <c r="AA69" s="83" t="s">
        <v>171</v>
      </c>
      <c r="AB69" s="84">
        <v>56</v>
      </c>
      <c r="AC69" s="22"/>
      <c r="AD69" s="193">
        <v>84</v>
      </c>
      <c r="AE69" s="15"/>
      <c r="AF69" s="182"/>
      <c r="AG69" s="23"/>
    </row>
    <row r="70" spans="1:34" ht="33" customHeight="1">
      <c r="A70" s="18" t="s">
        <v>268</v>
      </c>
      <c r="B70" s="202" t="s">
        <v>84</v>
      </c>
      <c r="C70" s="167" t="s">
        <v>279</v>
      </c>
      <c r="D70" s="194"/>
      <c r="E70" s="13"/>
      <c r="F70" s="13"/>
      <c r="G70" s="13"/>
      <c r="H70" s="12">
        <v>92</v>
      </c>
      <c r="I70" s="13"/>
      <c r="J70" s="13">
        <v>40</v>
      </c>
      <c r="K70" s="13"/>
      <c r="L70" s="29">
        <f>SUM(R70+T70+V70+X70+Z70+AB70+AD70+AF70)</f>
        <v>52</v>
      </c>
      <c r="M70" s="12" t="s">
        <v>73</v>
      </c>
      <c r="N70" s="12" t="s">
        <v>89</v>
      </c>
      <c r="O70" s="12"/>
      <c r="P70" s="68"/>
      <c r="Q70" s="85"/>
      <c r="R70" s="86"/>
      <c r="S70" s="83"/>
      <c r="T70" s="84"/>
      <c r="U70" s="23"/>
      <c r="V70" s="52"/>
      <c r="W70" s="15"/>
      <c r="X70" s="68"/>
      <c r="Y70" s="85"/>
      <c r="Z70" s="86"/>
      <c r="AA70" s="83"/>
      <c r="AB70" s="84"/>
      <c r="AC70" s="23"/>
      <c r="AD70" s="52">
        <v>52</v>
      </c>
      <c r="AE70" s="15" t="s">
        <v>161</v>
      </c>
      <c r="AF70" s="182"/>
      <c r="AG70" s="23"/>
    </row>
    <row r="71" spans="1:34" ht="13.5" customHeight="1">
      <c r="A71" s="18" t="s">
        <v>295</v>
      </c>
      <c r="B71" s="202" t="s">
        <v>74</v>
      </c>
      <c r="C71" s="246"/>
      <c r="D71" s="194"/>
      <c r="E71" s="583"/>
      <c r="F71" s="583"/>
      <c r="G71" s="19"/>
      <c r="H71" s="194"/>
      <c r="I71" s="23"/>
      <c r="J71" s="20"/>
      <c r="K71" s="12"/>
      <c r="L71" s="29">
        <f>SUM(R71+T71+V71+X71+Z71+AB71+AD71+AF71)</f>
        <v>0</v>
      </c>
      <c r="M71" s="12"/>
      <c r="N71" s="583"/>
      <c r="O71" s="583"/>
      <c r="P71" s="68"/>
      <c r="Q71" s="89" t="s">
        <v>176</v>
      </c>
      <c r="R71" s="90"/>
      <c r="S71" s="91" t="s">
        <v>176</v>
      </c>
      <c r="T71" s="92"/>
      <c r="U71" s="65" t="s">
        <v>176</v>
      </c>
      <c r="V71" s="49"/>
      <c r="W71" s="51" t="s">
        <v>176</v>
      </c>
      <c r="X71" s="76"/>
      <c r="Y71" s="89" t="s">
        <v>176</v>
      </c>
      <c r="Z71" s="90"/>
      <c r="AA71" s="101" t="s">
        <v>176</v>
      </c>
      <c r="AB71" s="92"/>
      <c r="AC71" s="65" t="s">
        <v>176</v>
      </c>
      <c r="AD71" s="49"/>
      <c r="AE71" s="51" t="s">
        <v>176</v>
      </c>
      <c r="AF71" s="184"/>
      <c r="AG71" s="174" t="s">
        <v>176</v>
      </c>
    </row>
    <row r="72" spans="1:34" ht="13.5" customHeight="1" thickBot="1">
      <c r="A72" s="18" t="s">
        <v>296</v>
      </c>
      <c r="B72" s="245" t="s">
        <v>315</v>
      </c>
      <c r="C72" s="214" t="s">
        <v>325</v>
      </c>
      <c r="D72" s="194"/>
      <c r="E72" s="583"/>
      <c r="F72" s="583"/>
      <c r="G72" s="19"/>
      <c r="H72" s="19"/>
      <c r="I72" s="8"/>
      <c r="J72" s="20"/>
      <c r="K72" s="12"/>
      <c r="L72" s="29">
        <f>SUM(R72+T72+V72+X72+Z72+AB72+AD72+AF72)</f>
        <v>288</v>
      </c>
      <c r="M72" s="12"/>
      <c r="N72" s="583"/>
      <c r="O72" s="583"/>
      <c r="P72" s="68"/>
      <c r="Q72" s="89" t="s">
        <v>176</v>
      </c>
      <c r="R72" s="86"/>
      <c r="S72" s="91" t="s">
        <v>176</v>
      </c>
      <c r="T72" s="92"/>
      <c r="U72" s="65" t="s">
        <v>176</v>
      </c>
      <c r="V72" s="52"/>
      <c r="W72" s="51" t="s">
        <v>176</v>
      </c>
      <c r="X72" s="68"/>
      <c r="Y72" s="89" t="s">
        <v>176</v>
      </c>
      <c r="Z72" s="86"/>
      <c r="AA72" s="101" t="s">
        <v>176</v>
      </c>
      <c r="AB72" s="84">
        <v>144</v>
      </c>
      <c r="AC72" s="65" t="s">
        <v>176</v>
      </c>
      <c r="AD72" s="52">
        <v>144</v>
      </c>
      <c r="AE72" s="51" t="s">
        <v>176</v>
      </c>
      <c r="AF72" s="182"/>
      <c r="AG72" s="174" t="s">
        <v>176</v>
      </c>
    </row>
    <row r="73" spans="1:34" ht="42.75" customHeight="1" thickBot="1">
      <c r="A73" s="25" t="s">
        <v>297</v>
      </c>
      <c r="B73" s="247" t="s">
        <v>298</v>
      </c>
      <c r="C73" s="307" t="s">
        <v>331</v>
      </c>
      <c r="D73" s="25"/>
      <c r="E73" s="25"/>
      <c r="F73" s="25"/>
      <c r="G73" s="188"/>
      <c r="H73" s="190">
        <f>SUM(H74+H75+H76+H78)</f>
        <v>410</v>
      </c>
      <c r="I73" s="305">
        <f t="shared" ref="I73:J73" si="43">SUM(I74+I75+I78)</f>
        <v>0</v>
      </c>
      <c r="J73" s="25">
        <f t="shared" si="43"/>
        <v>90</v>
      </c>
      <c r="K73" s="25"/>
      <c r="L73" s="25">
        <f>SUM(L74:L74)</f>
        <v>152</v>
      </c>
      <c r="M73" s="25">
        <f>SUM(M74+M75+M78)</f>
        <v>90</v>
      </c>
      <c r="N73" s="25">
        <f t="shared" ref="N73:P73" si="44">SUM(N74+N75+N78)</f>
        <v>62</v>
      </c>
      <c r="O73" s="25">
        <f t="shared" si="44"/>
        <v>0</v>
      </c>
      <c r="P73" s="181">
        <f t="shared" si="44"/>
        <v>0</v>
      </c>
      <c r="Q73" s="64"/>
      <c r="R73" s="25">
        <f>SUM(R74+R75+R78)</f>
        <v>0</v>
      </c>
      <c r="S73" s="25" t="e">
        <f t="shared" ref="S73:AF73" si="45">SUM(S74+S75+S78)</f>
        <v>#VALUE!</v>
      </c>
      <c r="T73" s="25">
        <f t="shared" si="45"/>
        <v>0</v>
      </c>
      <c r="U73" s="188" t="e">
        <f t="shared" si="45"/>
        <v>#VALUE!</v>
      </c>
      <c r="V73" s="190">
        <f t="shared" si="45"/>
        <v>174</v>
      </c>
      <c r="W73" s="25" t="e">
        <f t="shared" si="45"/>
        <v>#VALUE!</v>
      </c>
      <c r="X73" s="25">
        <f>SUM(X74+X75+X76+X77+X78)</f>
        <v>290</v>
      </c>
      <c r="Y73" s="188" t="e">
        <f t="shared" si="45"/>
        <v>#VALUE!</v>
      </c>
      <c r="Z73" s="190">
        <f t="shared" si="45"/>
        <v>0</v>
      </c>
      <c r="AA73" s="25" t="e">
        <f t="shared" si="45"/>
        <v>#VALUE!</v>
      </c>
      <c r="AB73" s="25">
        <f t="shared" si="45"/>
        <v>0</v>
      </c>
      <c r="AC73" s="188" t="e">
        <f t="shared" si="45"/>
        <v>#VALUE!</v>
      </c>
      <c r="AD73" s="190">
        <f t="shared" si="45"/>
        <v>0</v>
      </c>
      <c r="AE73" s="25" t="e">
        <f t="shared" si="45"/>
        <v>#VALUE!</v>
      </c>
      <c r="AF73" s="181">
        <f t="shared" si="45"/>
        <v>144</v>
      </c>
      <c r="AG73" s="60"/>
    </row>
    <row r="74" spans="1:34" ht="24" customHeight="1">
      <c r="A74" s="311" t="s">
        <v>299</v>
      </c>
      <c r="B74" s="315" t="s">
        <v>343</v>
      </c>
      <c r="C74" s="203" t="s">
        <v>318</v>
      </c>
      <c r="D74" s="13"/>
      <c r="E74" s="13"/>
      <c r="F74" s="13"/>
      <c r="G74" s="13"/>
      <c r="H74" s="12">
        <v>242</v>
      </c>
      <c r="I74" s="13"/>
      <c r="J74" s="13">
        <v>90</v>
      </c>
      <c r="K74" s="13"/>
      <c r="L74" s="29">
        <f>SUM(R74+T74+V74+X74+Z74+AB74+AD74+AF74)</f>
        <v>152</v>
      </c>
      <c r="M74" s="255">
        <v>90</v>
      </c>
      <c r="N74" s="23" t="s">
        <v>152</v>
      </c>
      <c r="O74" s="12"/>
      <c r="P74" s="74"/>
      <c r="Q74" s="85"/>
      <c r="R74" s="86"/>
      <c r="S74" s="83"/>
      <c r="T74" s="84"/>
      <c r="U74" s="23" t="s">
        <v>177</v>
      </c>
      <c r="V74" s="52">
        <v>72</v>
      </c>
      <c r="W74" s="279"/>
      <c r="X74" s="74">
        <v>80</v>
      </c>
      <c r="Y74" s="85"/>
      <c r="Z74" s="86"/>
      <c r="AA74" s="83"/>
      <c r="AB74" s="84"/>
      <c r="AC74" s="23"/>
      <c r="AD74" s="52"/>
      <c r="AE74" s="15"/>
      <c r="AF74" s="182"/>
      <c r="AG74" s="23"/>
    </row>
    <row r="75" spans="1:34" ht="13.5" customHeight="1">
      <c r="A75" s="12" t="s">
        <v>300</v>
      </c>
      <c r="B75" s="202" t="s">
        <v>74</v>
      </c>
      <c r="C75" s="201" t="s">
        <v>319</v>
      </c>
      <c r="D75" s="168"/>
      <c r="E75" s="583"/>
      <c r="F75" s="583"/>
      <c r="G75" s="19"/>
      <c r="H75" s="238"/>
      <c r="I75" s="23"/>
      <c r="J75" s="20"/>
      <c r="K75" s="170"/>
      <c r="L75" s="29">
        <f>SUM(R75+T75+V75+X75+Z75+AB75+AD75+AF75)</f>
        <v>144</v>
      </c>
      <c r="M75" s="23"/>
      <c r="N75" s="583"/>
      <c r="O75" s="616"/>
      <c r="P75" s="170"/>
      <c r="Q75" s="277" t="s">
        <v>176</v>
      </c>
      <c r="R75" s="280"/>
      <c r="S75" s="173" t="s">
        <v>176</v>
      </c>
      <c r="T75" s="92"/>
      <c r="U75" s="65" t="s">
        <v>176</v>
      </c>
      <c r="V75" s="49">
        <v>102</v>
      </c>
      <c r="W75" s="278" t="s">
        <v>176</v>
      </c>
      <c r="X75" s="76">
        <v>42</v>
      </c>
      <c r="Y75" s="89" t="s">
        <v>176</v>
      </c>
      <c r="Z75" s="90"/>
      <c r="AA75" s="101" t="s">
        <v>176</v>
      </c>
      <c r="AB75" s="92"/>
      <c r="AC75" s="65" t="s">
        <v>176</v>
      </c>
      <c r="AD75" s="49"/>
      <c r="AE75" s="278" t="s">
        <v>176</v>
      </c>
      <c r="AF75" s="184"/>
      <c r="AG75" s="174" t="s">
        <v>176</v>
      </c>
    </row>
    <row r="76" spans="1:34" s="159" customFormat="1" ht="13.5" customHeight="1">
      <c r="A76" s="111" t="s">
        <v>300</v>
      </c>
      <c r="B76" s="467" t="s">
        <v>386</v>
      </c>
      <c r="C76" s="464"/>
      <c r="D76" s="19"/>
      <c r="E76" s="22"/>
      <c r="F76" s="22"/>
      <c r="G76" s="19"/>
      <c r="H76" s="238">
        <v>168</v>
      </c>
      <c r="I76" s="22"/>
      <c r="J76" s="237"/>
      <c r="K76" s="22"/>
      <c r="L76" s="29">
        <f>SUM(R76+T76+V76+X76+Z76+AB76+AD76+AF76)</f>
        <v>168</v>
      </c>
      <c r="M76" s="23"/>
      <c r="N76" s="443"/>
      <c r="O76" s="22"/>
      <c r="P76" s="442"/>
      <c r="Q76" s="277"/>
      <c r="R76" s="465"/>
      <c r="S76" s="277"/>
      <c r="T76" s="92"/>
      <c r="U76" s="237"/>
      <c r="V76" s="19"/>
      <c r="W76" s="237"/>
      <c r="X76" s="76">
        <v>168</v>
      </c>
      <c r="Y76" s="277"/>
      <c r="Z76" s="466"/>
      <c r="AA76" s="277"/>
      <c r="AB76" s="92"/>
      <c r="AC76" s="237"/>
      <c r="AD76" s="19"/>
      <c r="AE76" s="237"/>
      <c r="AF76" s="184"/>
      <c r="AG76" s="237"/>
    </row>
    <row r="77" spans="1:34" s="159" customFormat="1" ht="13.5" customHeight="1">
      <c r="A77" s="414" t="s">
        <v>310</v>
      </c>
      <c r="B77" s="415" t="s">
        <v>292</v>
      </c>
      <c r="C77" s="236"/>
      <c r="D77" s="22"/>
      <c r="E77" s="22"/>
      <c r="F77" s="22"/>
      <c r="G77" s="22"/>
      <c r="H77" s="193"/>
      <c r="I77" s="22"/>
      <c r="J77" s="22"/>
      <c r="K77" s="22"/>
      <c r="L77" s="29">
        <f>SUM(R77+T77+V77+X77+Z77+AB77+AD77+AF77)</f>
        <v>0</v>
      </c>
      <c r="M77" s="23"/>
      <c r="N77" s="376"/>
      <c r="O77" s="22"/>
      <c r="P77" s="375"/>
      <c r="Q77" s="82"/>
      <c r="R77" s="242"/>
      <c r="S77" s="82"/>
      <c r="T77" s="84"/>
      <c r="U77" s="22"/>
      <c r="V77" s="22"/>
      <c r="W77" s="22"/>
      <c r="X77" s="172"/>
      <c r="Y77" s="82"/>
      <c r="Z77" s="82"/>
      <c r="AA77" s="82"/>
      <c r="AB77" s="84"/>
      <c r="AC77" s="22"/>
      <c r="AD77" s="22"/>
      <c r="AE77" s="22"/>
      <c r="AF77" s="182"/>
      <c r="AG77" s="237"/>
    </row>
    <row r="78" spans="1:34" ht="15.75" customHeight="1" thickBot="1">
      <c r="A78" s="401" t="s">
        <v>375</v>
      </c>
      <c r="B78" s="402" t="s">
        <v>374</v>
      </c>
      <c r="C78" s="403"/>
      <c r="D78" s="404"/>
      <c r="E78" s="404"/>
      <c r="F78" s="404"/>
      <c r="G78" s="404"/>
      <c r="H78" s="405"/>
      <c r="I78" s="404"/>
      <c r="J78" s="404"/>
      <c r="K78" s="404"/>
      <c r="L78" s="454">
        <v>144</v>
      </c>
      <c r="M78" s="448"/>
      <c r="N78" s="406"/>
      <c r="O78" s="404"/>
      <c r="P78" s="407"/>
      <c r="Q78" s="408"/>
      <c r="R78" s="409"/>
      <c r="S78" s="408"/>
      <c r="T78" s="410"/>
      <c r="U78" s="404"/>
      <c r="V78" s="404"/>
      <c r="W78" s="404"/>
      <c r="X78" s="411"/>
      <c r="Y78" s="103"/>
      <c r="Z78" s="103"/>
      <c r="AA78" s="408"/>
      <c r="AB78" s="410"/>
      <c r="AC78" s="412"/>
      <c r="AD78" s="404"/>
      <c r="AE78" s="404"/>
      <c r="AF78" s="413">
        <v>144</v>
      </c>
      <c r="AG78" s="22"/>
    </row>
    <row r="79" spans="1:34" s="159" customFormat="1" ht="15.75" customHeight="1" thickTop="1">
      <c r="A79" s="444"/>
      <c r="B79" s="445"/>
      <c r="C79" s="453"/>
      <c r="D79" s="412"/>
      <c r="E79" s="412"/>
      <c r="F79" s="412"/>
      <c r="G79" s="412"/>
      <c r="H79" s="106"/>
      <c r="I79" s="412"/>
      <c r="J79" s="412"/>
      <c r="K79" s="412"/>
      <c r="L79" s="27"/>
      <c r="M79" s="106"/>
      <c r="N79" s="446"/>
      <c r="O79" s="412"/>
      <c r="P79" s="11"/>
      <c r="Q79" s="103"/>
      <c r="R79" s="103"/>
      <c r="S79" s="103"/>
      <c r="T79" s="447"/>
      <c r="U79" s="412"/>
      <c r="V79" s="455"/>
      <c r="W79" s="412"/>
      <c r="X79" s="458"/>
      <c r="Y79" s="456"/>
      <c r="Z79" s="457"/>
      <c r="AA79" s="103"/>
      <c r="AB79" s="447"/>
      <c r="AC79" s="412"/>
      <c r="AD79" s="455"/>
      <c r="AE79" s="412"/>
      <c r="AF79" s="458"/>
      <c r="AG79" s="22"/>
    </row>
    <row r="80" spans="1:34" s="159" customFormat="1" ht="15.75" customHeight="1">
      <c r="A80" s="444"/>
      <c r="B80" s="451"/>
      <c r="C80" s="106"/>
      <c r="D80" s="412"/>
      <c r="E80" s="412"/>
      <c r="F80" s="412"/>
      <c r="G80" s="412"/>
      <c r="H80" s="106"/>
      <c r="I80" s="412"/>
      <c r="J80" s="412"/>
      <c r="K80" s="412"/>
      <c r="L80" s="27"/>
      <c r="M80" s="106"/>
      <c r="N80" s="452"/>
      <c r="O80" s="412"/>
      <c r="P80" s="11"/>
      <c r="Q80" s="103"/>
      <c r="R80" s="103"/>
      <c r="S80" s="103"/>
      <c r="T80" s="447"/>
      <c r="U80" s="412"/>
      <c r="V80" s="446"/>
      <c r="W80" s="412"/>
      <c r="X80" s="446"/>
      <c r="Y80" s="447"/>
      <c r="Z80" s="110"/>
      <c r="AA80" s="103"/>
      <c r="AB80" s="447"/>
      <c r="AC80" s="412"/>
      <c r="AD80" s="446"/>
      <c r="AE80" s="412"/>
      <c r="AF80" s="446"/>
      <c r="AG80" s="22"/>
      <c r="AH80" s="459"/>
    </row>
    <row r="81" spans="1:33" ht="12" customHeight="1" thickBot="1">
      <c r="A81" s="32"/>
      <c r="B81" s="17"/>
      <c r="C81" s="276"/>
      <c r="D81" s="460"/>
      <c r="E81" s="276"/>
      <c r="F81" s="276"/>
      <c r="G81" s="276"/>
      <c r="H81" s="276"/>
      <c r="I81" s="450"/>
      <c r="J81" s="276"/>
      <c r="K81" s="450"/>
      <c r="L81" s="461"/>
      <c r="M81" s="462"/>
      <c r="N81" s="463"/>
      <c r="O81" s="463"/>
      <c r="P81" s="463"/>
      <c r="Q81" s="573"/>
      <c r="R81" s="572"/>
      <c r="S81" s="572"/>
      <c r="T81" s="572"/>
      <c r="U81" s="572"/>
      <c r="V81" s="572"/>
      <c r="W81" s="572"/>
      <c r="X81" s="574"/>
      <c r="Y81" s="572"/>
      <c r="Z81" s="572"/>
      <c r="AA81" s="573"/>
      <c r="AB81" s="572"/>
      <c r="AC81" s="575"/>
      <c r="AD81" s="572"/>
      <c r="AE81" s="572"/>
      <c r="AF81" s="572"/>
      <c r="AG81" s="174"/>
    </row>
    <row r="82" spans="1:33" ht="15" customHeight="1" thickTop="1">
      <c r="A82" s="32">
        <v>1404</v>
      </c>
      <c r="B82" s="449" t="s">
        <v>301</v>
      </c>
      <c r="C82" s="276"/>
      <c r="D82" s="276"/>
      <c r="E82" s="276"/>
      <c r="F82" s="276"/>
      <c r="G82" s="276"/>
      <c r="H82" s="276"/>
      <c r="I82" s="276"/>
      <c r="J82" s="276"/>
      <c r="K82" s="276"/>
      <c r="L82" s="611" t="s">
        <v>326</v>
      </c>
      <c r="M82" s="617" t="s">
        <v>327</v>
      </c>
      <c r="N82" s="617"/>
      <c r="O82" s="617"/>
      <c r="P82" s="617"/>
      <c r="Q82" s="618"/>
      <c r="R82" s="281"/>
      <c r="S82" s="282"/>
      <c r="T82" s="283">
        <v>3</v>
      </c>
      <c r="U82" s="284"/>
      <c r="V82" s="281"/>
      <c r="W82" s="282"/>
      <c r="X82" s="283">
        <v>4</v>
      </c>
      <c r="Y82" s="284"/>
      <c r="Z82" s="281"/>
      <c r="AA82" s="282"/>
      <c r="AB82" s="283">
        <v>4</v>
      </c>
      <c r="AC82" s="284"/>
      <c r="AD82" s="281">
        <v>1</v>
      </c>
      <c r="AE82" s="282"/>
      <c r="AF82" s="285">
        <v>2</v>
      </c>
      <c r="AG82" s="174"/>
    </row>
    <row r="83" spans="1:33" s="150" customFormat="1" ht="15" customHeight="1" thickBot="1">
      <c r="A83" s="66">
        <v>428</v>
      </c>
      <c r="B83" s="147" t="s">
        <v>305</v>
      </c>
      <c r="C83" s="171"/>
      <c r="D83" s="148"/>
      <c r="E83" s="148"/>
      <c r="F83" s="148"/>
      <c r="G83" s="148"/>
      <c r="H83" s="148"/>
      <c r="I83" s="148"/>
      <c r="J83" s="148"/>
      <c r="K83" s="148"/>
      <c r="L83" s="612"/>
      <c r="M83" s="619" t="s">
        <v>328</v>
      </c>
      <c r="N83" s="619"/>
      <c r="O83" s="619"/>
      <c r="P83" s="619"/>
      <c r="Q83" s="620"/>
      <c r="R83" s="286"/>
      <c r="S83" s="287"/>
      <c r="T83" s="288">
        <v>11</v>
      </c>
      <c r="U83" s="289"/>
      <c r="V83" s="286">
        <v>1</v>
      </c>
      <c r="W83" s="287"/>
      <c r="X83" s="288">
        <v>8</v>
      </c>
      <c r="Y83" s="289"/>
      <c r="Z83" s="286">
        <v>4</v>
      </c>
      <c r="AA83" s="287"/>
      <c r="AB83" s="288">
        <v>4</v>
      </c>
      <c r="AC83" s="289"/>
      <c r="AD83" s="286">
        <v>4</v>
      </c>
      <c r="AE83" s="287"/>
      <c r="AF83" s="290">
        <v>6</v>
      </c>
      <c r="AG83" s="149"/>
    </row>
    <row r="84" spans="1:33" s="134" customFormat="1" ht="24.75" customHeight="1" thickBot="1">
      <c r="A84" s="106">
        <v>112</v>
      </c>
      <c r="B84" s="151" t="s">
        <v>306</v>
      </c>
      <c r="C84" s="252"/>
      <c r="D84" s="171"/>
      <c r="E84" s="171"/>
      <c r="F84" s="171"/>
      <c r="G84" s="171"/>
      <c r="H84" s="171"/>
      <c r="I84" s="171"/>
      <c r="J84" s="171"/>
      <c r="K84" s="171"/>
      <c r="L84" s="612"/>
      <c r="M84" s="621" t="s">
        <v>329</v>
      </c>
      <c r="N84" s="621"/>
      <c r="O84" s="621"/>
      <c r="P84" s="621"/>
      <c r="Q84" s="622"/>
      <c r="R84" s="291">
        <v>1</v>
      </c>
      <c r="S84" s="292"/>
      <c r="T84" s="293"/>
      <c r="U84" s="294"/>
      <c r="V84" s="291">
        <v>2</v>
      </c>
      <c r="W84" s="292"/>
      <c r="X84" s="293">
        <v>1</v>
      </c>
      <c r="Y84" s="294"/>
      <c r="Z84" s="291">
        <v>1</v>
      </c>
      <c r="AA84" s="292"/>
      <c r="AB84" s="293">
        <v>1</v>
      </c>
      <c r="AC84" s="294"/>
      <c r="AD84" s="291">
        <v>2</v>
      </c>
      <c r="AE84" s="292"/>
      <c r="AF84" s="295"/>
      <c r="AG84" s="146"/>
    </row>
    <row r="85" spans="1:33" ht="13.5" customHeight="1" thickBot="1">
      <c r="A85" s="10">
        <v>952</v>
      </c>
      <c r="B85" s="143" t="s">
        <v>307</v>
      </c>
      <c r="C85" s="275"/>
      <c r="D85" s="17"/>
      <c r="E85" s="17"/>
      <c r="F85" s="17"/>
      <c r="G85" s="17"/>
      <c r="H85" s="17"/>
      <c r="I85" s="17"/>
      <c r="J85" s="17"/>
      <c r="K85" s="17"/>
      <c r="L85" s="613"/>
      <c r="M85" s="623" t="s">
        <v>330</v>
      </c>
      <c r="N85" s="623"/>
      <c r="O85" s="623"/>
      <c r="P85" s="623"/>
      <c r="Q85" s="624"/>
      <c r="R85" s="296"/>
      <c r="S85" s="297"/>
      <c r="T85" s="298"/>
      <c r="U85" s="299"/>
      <c r="V85" s="296"/>
      <c r="W85" s="297"/>
      <c r="X85" s="298">
        <v>1</v>
      </c>
      <c r="Y85" s="299"/>
      <c r="Z85" s="296"/>
      <c r="AA85" s="297"/>
      <c r="AB85" s="298"/>
      <c r="AC85" s="299"/>
      <c r="AD85" s="296">
        <v>1</v>
      </c>
      <c r="AE85" s="297"/>
      <c r="AF85" s="300">
        <v>2</v>
      </c>
      <c r="AG85" s="175"/>
    </row>
    <row r="86" spans="1:33" ht="15" customHeight="1" thickTop="1" thickBot="1">
      <c r="A86" s="10">
        <v>900</v>
      </c>
      <c r="B86" s="144" t="s">
        <v>302</v>
      </c>
      <c r="C86" s="17"/>
      <c r="D86" s="17"/>
      <c r="E86" s="17"/>
      <c r="F86" s="17"/>
      <c r="G86" s="17"/>
      <c r="H86" s="17"/>
      <c r="I86" s="17"/>
      <c r="J86" s="17"/>
      <c r="K86" s="17"/>
      <c r="L86" s="566" t="s">
        <v>309</v>
      </c>
      <c r="M86" s="567"/>
      <c r="N86" s="567"/>
      <c r="O86" s="567"/>
      <c r="P86" s="568"/>
      <c r="Q86" s="556"/>
      <c r="R86" s="556"/>
      <c r="S86" s="557" t="s">
        <v>377</v>
      </c>
      <c r="T86" s="556"/>
      <c r="U86" s="556"/>
      <c r="V86" s="556"/>
      <c r="W86" s="557" t="s">
        <v>377</v>
      </c>
      <c r="X86" s="556"/>
      <c r="Y86" s="557"/>
      <c r="Z86" s="557"/>
      <c r="AA86" s="557" t="s">
        <v>377</v>
      </c>
      <c r="AB86" s="556"/>
      <c r="AC86" s="557" t="s">
        <v>378</v>
      </c>
      <c r="AD86" s="556"/>
      <c r="AE86" s="557" t="s">
        <v>378</v>
      </c>
      <c r="AF86" s="556"/>
      <c r="AG86" s="175"/>
    </row>
    <row r="87" spans="1:33" ht="15.75" customHeight="1" thickBot="1">
      <c r="A87" s="9">
        <v>596</v>
      </c>
      <c r="B87" s="144" t="s">
        <v>376</v>
      </c>
      <c r="C87" s="170"/>
      <c r="D87" s="170"/>
      <c r="E87" s="170"/>
      <c r="F87" s="170"/>
      <c r="G87" s="170"/>
      <c r="H87" s="170"/>
      <c r="I87" s="170"/>
      <c r="J87" s="170"/>
      <c r="K87" s="170"/>
      <c r="L87" s="563" t="s">
        <v>309</v>
      </c>
      <c r="M87" s="564"/>
      <c r="N87" s="564"/>
      <c r="O87" s="564"/>
      <c r="P87" s="564"/>
      <c r="Q87" s="564"/>
      <c r="R87" s="564"/>
      <c r="S87" s="564"/>
      <c r="T87" s="565"/>
      <c r="U87" s="170"/>
      <c r="V87" s="176" t="s">
        <v>346</v>
      </c>
      <c r="W87" s="176" t="s">
        <v>321</v>
      </c>
      <c r="X87" s="176"/>
      <c r="Y87" s="170"/>
      <c r="Z87" s="170"/>
      <c r="AA87" s="170"/>
      <c r="AB87" s="170"/>
      <c r="AC87" s="170"/>
      <c r="AD87" s="170"/>
      <c r="AE87" s="170"/>
      <c r="AF87" s="170"/>
      <c r="AG87" s="60"/>
    </row>
    <row r="88" spans="1:33" s="159" customFormat="1" ht="15.75" customHeight="1" thickBot="1">
      <c r="A88" s="439">
        <f>SUM(A82:A87)</f>
        <v>4392</v>
      </c>
      <c r="B88" s="440" t="s">
        <v>304</v>
      </c>
      <c r="C88" s="416"/>
      <c r="D88" s="416"/>
      <c r="E88" s="416"/>
      <c r="F88" s="416"/>
      <c r="G88" s="416"/>
      <c r="H88" s="416"/>
      <c r="I88" s="416"/>
      <c r="J88" s="416"/>
      <c r="K88" s="416"/>
      <c r="L88" s="417"/>
      <c r="M88" s="418"/>
      <c r="N88" s="418"/>
      <c r="O88" s="418"/>
      <c r="P88" s="418"/>
      <c r="Q88" s="418"/>
      <c r="R88" s="418"/>
      <c r="S88" s="418"/>
      <c r="T88" s="419"/>
      <c r="U88" s="416"/>
      <c r="V88" s="176"/>
      <c r="W88" s="176"/>
      <c r="X88" s="176"/>
      <c r="Y88" s="416"/>
      <c r="Z88" s="416"/>
      <c r="AA88" s="416"/>
      <c r="AB88" s="416"/>
      <c r="AC88" s="416"/>
      <c r="AD88" s="416"/>
      <c r="AE88" s="416"/>
      <c r="AF88" s="416"/>
      <c r="AG88" s="106"/>
    </row>
    <row r="89" spans="1:33" s="134" customFormat="1" ht="15.75" customHeight="1" thickBot="1">
      <c r="A89" s="152">
        <v>900</v>
      </c>
      <c r="B89" s="144" t="s">
        <v>303</v>
      </c>
      <c r="C89" s="170"/>
      <c r="D89" s="170"/>
      <c r="E89" s="170"/>
      <c r="F89" s="170"/>
      <c r="G89" s="170"/>
      <c r="H89" s="170"/>
      <c r="I89" s="170"/>
      <c r="J89" s="170"/>
      <c r="K89" s="170"/>
      <c r="L89" s="563" t="s">
        <v>345</v>
      </c>
      <c r="M89" s="564"/>
      <c r="N89" s="564"/>
      <c r="O89" s="564"/>
      <c r="P89" s="564"/>
      <c r="Q89" s="564"/>
      <c r="R89" s="564"/>
      <c r="S89" s="564"/>
      <c r="T89" s="565"/>
      <c r="U89" s="170"/>
      <c r="V89" s="176" t="s">
        <v>322</v>
      </c>
      <c r="W89" s="176" t="s">
        <v>322</v>
      </c>
      <c r="X89" s="176"/>
      <c r="Y89" s="170"/>
      <c r="Z89" s="170"/>
      <c r="AA89" s="170"/>
      <c r="AB89" s="170"/>
      <c r="AC89" s="170"/>
      <c r="AD89" s="170"/>
      <c r="AE89" s="170"/>
      <c r="AF89" s="170"/>
      <c r="AG89" s="106"/>
    </row>
    <row r="90" spans="1:33" s="134" customFormat="1" ht="15.75" customHeight="1">
      <c r="A90" s="153">
        <v>144</v>
      </c>
      <c r="B90" s="144" t="s">
        <v>308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314"/>
      <c r="W90" s="22"/>
      <c r="X90" s="23"/>
      <c r="Y90" s="170"/>
      <c r="Z90" s="170"/>
      <c r="AA90" s="170"/>
      <c r="AB90" s="170"/>
      <c r="AC90" s="170"/>
      <c r="AD90" s="170"/>
      <c r="AE90" s="170"/>
      <c r="AF90" s="170"/>
      <c r="AG90" s="106"/>
    </row>
    <row r="91" spans="1:33" s="134" customFormat="1" ht="15.75" customHeight="1">
      <c r="A91" s="106">
        <f>A88+A89+A90</f>
        <v>5436</v>
      </c>
      <c r="B91" s="145" t="s">
        <v>304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06"/>
    </row>
    <row r="92" spans="1:33" ht="13.5" hidden="1" customHeight="1">
      <c r="A92" s="142"/>
      <c r="B92" s="558"/>
      <c r="C92" s="558"/>
      <c r="D92" s="558"/>
      <c r="E92" s="558"/>
      <c r="F92" s="558"/>
      <c r="G92" s="558"/>
      <c r="H92" s="558"/>
      <c r="I92" s="558"/>
      <c r="J92" s="558"/>
      <c r="K92" s="558"/>
      <c r="L92" s="558"/>
      <c r="M92" s="558"/>
      <c r="N92" s="558"/>
      <c r="O92" s="558"/>
      <c r="P92" s="559"/>
      <c r="Q92" s="560"/>
      <c r="R92" s="561"/>
      <c r="S92" s="561"/>
      <c r="T92" s="561"/>
      <c r="U92" s="561"/>
      <c r="V92" s="561"/>
      <c r="W92" s="561"/>
      <c r="X92" s="562"/>
      <c r="Y92" s="560"/>
      <c r="Z92" s="561"/>
      <c r="AA92" s="561"/>
      <c r="AB92" s="562"/>
      <c r="AC92" s="560"/>
      <c r="AD92" s="561"/>
      <c r="AE92" s="561"/>
      <c r="AF92" s="561"/>
      <c r="AG92" s="16"/>
    </row>
    <row r="93" spans="1:33" ht="13.5" hidden="1" customHeight="1">
      <c r="A93" s="142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2"/>
      <c r="Q93" s="553"/>
      <c r="R93" s="554"/>
      <c r="S93" s="554"/>
      <c r="T93" s="554"/>
      <c r="U93" s="554"/>
      <c r="V93" s="554"/>
      <c r="W93" s="554"/>
      <c r="X93" s="555"/>
      <c r="Y93" s="553"/>
      <c r="Z93" s="554"/>
      <c r="AA93" s="554"/>
      <c r="AB93" s="555"/>
      <c r="AC93" s="553"/>
      <c r="AD93" s="554"/>
      <c r="AE93" s="554"/>
      <c r="AF93" s="554"/>
      <c r="AG93" s="16"/>
    </row>
    <row r="94" spans="1:33" ht="13.5" customHeight="1">
      <c r="A94" s="176" t="s">
        <v>321</v>
      </c>
      <c r="B94" s="318" t="s">
        <v>309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61"/>
      <c r="AE94" s="561"/>
      <c r="AF94" s="561"/>
    </row>
    <row r="95" spans="1:33" ht="13.5" customHeight="1">
      <c r="A95" s="176" t="s">
        <v>322</v>
      </c>
      <c r="B95" s="318" t="s">
        <v>347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561"/>
      <c r="R95" s="561"/>
      <c r="S95" s="561"/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561"/>
      <c r="AE95" s="561"/>
      <c r="AF95" s="561"/>
    </row>
    <row r="96" spans="1:33" ht="13.5" customHeight="1">
      <c r="A96" s="321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21"/>
      <c r="R96" s="321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20"/>
    </row>
    <row r="97" spans="1:32" ht="13.5" customHeight="1">
      <c r="A97" s="634"/>
      <c r="B97" s="635"/>
    </row>
    <row r="98" spans="1:32" ht="13.5" customHeight="1">
      <c r="A98" s="632"/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633"/>
      <c r="P98" s="633"/>
      <c r="Q98" s="633"/>
      <c r="R98" s="633"/>
      <c r="S98" s="633"/>
      <c r="T98" s="633"/>
      <c r="U98" s="633"/>
      <c r="V98" s="633"/>
      <c r="W98" s="633"/>
      <c r="X98" s="633"/>
      <c r="Y98" s="633"/>
      <c r="Z98" s="633"/>
      <c r="AA98" s="633"/>
      <c r="AB98" s="633"/>
      <c r="AC98" s="633"/>
      <c r="AD98" s="633"/>
      <c r="AE98" s="633"/>
      <c r="AF98" s="633"/>
    </row>
    <row r="99" spans="1:32" ht="13.5" customHeight="1">
      <c r="A99" s="633"/>
      <c r="B99" s="633"/>
      <c r="C99" s="633"/>
      <c r="D99" s="633"/>
      <c r="E99" s="633"/>
      <c r="F99" s="633"/>
      <c r="G99" s="633"/>
      <c r="H99" s="633"/>
      <c r="I99" s="633"/>
      <c r="J99" s="633"/>
      <c r="K99" s="633"/>
      <c r="L99" s="633"/>
      <c r="M99" s="633"/>
      <c r="N99" s="633"/>
      <c r="O99" s="633"/>
      <c r="P99" s="633"/>
      <c r="Q99" s="633"/>
      <c r="R99" s="633"/>
      <c r="S99" s="633"/>
      <c r="T99" s="633"/>
      <c r="U99" s="633"/>
      <c r="V99" s="633"/>
      <c r="W99" s="633"/>
      <c r="X99" s="633"/>
      <c r="Y99" s="633"/>
      <c r="Z99" s="633"/>
      <c r="AA99" s="633"/>
      <c r="AB99" s="633"/>
      <c r="AC99" s="633"/>
      <c r="AD99" s="633"/>
      <c r="AE99" s="633"/>
      <c r="AF99" s="633"/>
    </row>
    <row r="100" spans="1:32" ht="13.5" customHeight="1">
      <c r="A100" s="633"/>
      <c r="B100" s="633"/>
      <c r="C100" s="633"/>
      <c r="D100" s="633"/>
      <c r="E100" s="633"/>
      <c r="F100" s="633"/>
      <c r="G100" s="633"/>
      <c r="H100" s="633"/>
      <c r="I100" s="633"/>
      <c r="J100" s="633"/>
      <c r="K100" s="633"/>
      <c r="L100" s="633"/>
      <c r="M100" s="633"/>
      <c r="N100" s="633"/>
      <c r="O100" s="633"/>
      <c r="P100" s="633"/>
      <c r="Q100" s="633"/>
      <c r="R100" s="633"/>
      <c r="S100" s="633"/>
      <c r="T100" s="633"/>
      <c r="U100" s="633"/>
      <c r="V100" s="633"/>
      <c r="W100" s="633"/>
      <c r="X100" s="633"/>
      <c r="Y100" s="633"/>
      <c r="Z100" s="633"/>
      <c r="AA100" s="633"/>
      <c r="AB100" s="633"/>
      <c r="AC100" s="633"/>
      <c r="AD100" s="633"/>
      <c r="AE100" s="633"/>
      <c r="AF100" s="633"/>
    </row>
    <row r="101" spans="1:32" ht="13.5" customHeight="1">
      <c r="A101" s="75"/>
      <c r="B101" s="75"/>
    </row>
    <row r="102" spans="1:32" ht="13.5" customHeight="1">
      <c r="A102" s="337"/>
      <c r="B102" s="75"/>
    </row>
    <row r="103" spans="1:32" ht="13.5" customHeight="1">
      <c r="A103" s="75"/>
      <c r="B103" s="75"/>
    </row>
    <row r="104" spans="1:32" ht="13.5" customHeight="1">
      <c r="A104" s="75"/>
      <c r="B104" s="75"/>
    </row>
    <row r="105" spans="1:32" ht="13.5" customHeight="1">
      <c r="A105" s="75"/>
      <c r="B105" s="75"/>
    </row>
    <row r="106" spans="1:32" ht="13.5" customHeight="1">
      <c r="A106" s="75"/>
      <c r="B106" s="75"/>
    </row>
    <row r="107" spans="1:32" ht="13.5" customHeight="1">
      <c r="A107" s="75"/>
      <c r="B107" s="75"/>
    </row>
    <row r="108" spans="1:32" ht="13.5" customHeight="1">
      <c r="A108" s="75"/>
      <c r="B108" s="75"/>
    </row>
    <row r="109" spans="1:32" ht="13.5" customHeight="1">
      <c r="A109" s="75"/>
      <c r="B109" s="75"/>
    </row>
    <row r="110" spans="1:32" ht="13.5" customHeight="1">
      <c r="A110" s="75"/>
      <c r="B110" s="75"/>
    </row>
    <row r="111" spans="1:32" ht="13.5" customHeight="1">
      <c r="A111" s="75"/>
      <c r="B111" s="75"/>
    </row>
    <row r="112" spans="1:32" ht="13.5" customHeight="1">
      <c r="A112" s="75"/>
      <c r="B112" s="75"/>
    </row>
    <row r="113" spans="1:2" ht="13.5" customHeight="1">
      <c r="A113" s="75"/>
      <c r="B113" s="75"/>
    </row>
    <row r="114" spans="1:2" ht="13.5" customHeight="1">
      <c r="A114" s="75"/>
      <c r="B114" s="75"/>
    </row>
    <row r="115" spans="1:2" ht="13.5" customHeight="1">
      <c r="A115" s="75"/>
      <c r="B115" s="75"/>
    </row>
    <row r="116" spans="1:2" ht="13.5" customHeight="1">
      <c r="A116" s="75"/>
      <c r="B116" s="75"/>
    </row>
    <row r="117" spans="1:2" ht="13.5" customHeight="1">
      <c r="A117" s="75"/>
      <c r="B117" s="75"/>
    </row>
    <row r="118" spans="1:2" ht="13.5" customHeight="1">
      <c r="A118" s="75"/>
      <c r="B118" s="75"/>
    </row>
    <row r="119" spans="1:2" ht="13.5" customHeight="1">
      <c r="A119" s="75"/>
      <c r="B119" s="75"/>
    </row>
    <row r="120" spans="1:2" ht="13.5" customHeight="1">
      <c r="A120" s="75"/>
      <c r="B120" s="75"/>
    </row>
    <row r="121" spans="1:2" ht="13.5" customHeight="1">
      <c r="A121" s="75"/>
      <c r="B121" s="75"/>
    </row>
    <row r="122" spans="1:2" ht="13.5" customHeight="1">
      <c r="A122" s="75"/>
      <c r="B122" s="75"/>
    </row>
    <row r="123" spans="1:2" ht="13.5" customHeight="1">
      <c r="A123" s="75"/>
      <c r="B123" s="75"/>
    </row>
    <row r="124" spans="1:2" ht="13.5" customHeight="1">
      <c r="A124" s="75"/>
      <c r="B124" s="75"/>
    </row>
    <row r="125" spans="1:2" ht="13.5" customHeight="1">
      <c r="A125" s="75"/>
      <c r="B125" s="75"/>
    </row>
    <row r="126" spans="1:2" ht="13.5" customHeight="1">
      <c r="A126" s="75"/>
      <c r="B126" s="75"/>
    </row>
    <row r="127" spans="1:2" ht="13.5" customHeight="1">
      <c r="A127" s="75"/>
      <c r="B127" s="75"/>
    </row>
    <row r="128" spans="1:2" ht="13.5" customHeight="1">
      <c r="A128" s="75"/>
      <c r="B128" s="75"/>
    </row>
    <row r="129" spans="1:2" ht="13.5" customHeight="1">
      <c r="A129" s="75"/>
      <c r="B129" s="75"/>
    </row>
    <row r="130" spans="1:2" ht="13.5" customHeight="1">
      <c r="A130" s="75"/>
      <c r="B130" s="75"/>
    </row>
    <row r="131" spans="1:2" ht="13.5" customHeight="1">
      <c r="A131" s="75"/>
      <c r="B131" s="75"/>
    </row>
    <row r="132" spans="1:2" ht="13.5" customHeight="1">
      <c r="A132" s="75"/>
      <c r="B132" s="75"/>
    </row>
    <row r="133" spans="1:2" ht="13.5" customHeight="1">
      <c r="A133" s="75"/>
      <c r="B133" s="75"/>
    </row>
    <row r="134" spans="1:2" ht="13.5" customHeight="1">
      <c r="A134" s="75"/>
      <c r="B134" s="75"/>
    </row>
    <row r="135" spans="1:2" ht="13.5" customHeight="1">
      <c r="A135" s="75"/>
      <c r="B135" s="75"/>
    </row>
    <row r="136" spans="1:2" ht="13.5" customHeight="1">
      <c r="A136" s="75"/>
      <c r="B136" s="75"/>
    </row>
    <row r="137" spans="1:2" ht="13.5" customHeight="1">
      <c r="A137" s="75"/>
      <c r="B137" s="75"/>
    </row>
    <row r="138" spans="1:2" ht="13.5" customHeight="1">
      <c r="A138" s="75"/>
      <c r="B138" s="75"/>
    </row>
    <row r="139" spans="1:2" ht="13.5" customHeight="1">
      <c r="A139" s="75"/>
      <c r="B139" s="75"/>
    </row>
    <row r="140" spans="1:2" ht="13.5" customHeight="1">
      <c r="A140" s="75"/>
      <c r="B140" s="75"/>
    </row>
    <row r="141" spans="1:2" ht="13.5" customHeight="1">
      <c r="A141" s="75"/>
      <c r="B141" s="75"/>
    </row>
    <row r="142" spans="1:2" ht="13.5" customHeight="1">
      <c r="A142" s="75"/>
      <c r="B142" s="75"/>
    </row>
    <row r="143" spans="1:2" ht="13.5" customHeight="1">
      <c r="A143" s="75"/>
      <c r="B143" s="75"/>
    </row>
    <row r="144" spans="1:2" ht="13.5" customHeight="1">
      <c r="A144" s="75"/>
      <c r="B144" s="75"/>
    </row>
    <row r="145" spans="1:2" ht="13.5" customHeight="1">
      <c r="A145" s="75"/>
      <c r="B145" s="75"/>
    </row>
    <row r="146" spans="1:2" ht="13.5" customHeight="1">
      <c r="A146" s="75"/>
      <c r="B146" s="75"/>
    </row>
    <row r="147" spans="1:2" ht="13.5" customHeight="1">
      <c r="A147" s="75"/>
      <c r="B147" s="75"/>
    </row>
    <row r="148" spans="1:2" ht="13.5" customHeight="1">
      <c r="A148" s="75"/>
      <c r="B148" s="75"/>
    </row>
    <row r="149" spans="1:2" ht="13.5" customHeight="1">
      <c r="A149" s="75"/>
      <c r="B149" s="75"/>
    </row>
    <row r="150" spans="1:2" ht="13.5" customHeight="1">
      <c r="A150" s="75"/>
      <c r="B150" s="75"/>
    </row>
    <row r="151" spans="1:2" ht="13.5" customHeight="1">
      <c r="A151" s="75"/>
      <c r="B151" s="75"/>
    </row>
    <row r="152" spans="1:2" ht="13.5" customHeight="1">
      <c r="A152" s="75"/>
      <c r="B152" s="75"/>
    </row>
    <row r="153" spans="1:2" ht="13.5" customHeight="1">
      <c r="A153" s="75"/>
      <c r="B153" s="75"/>
    </row>
    <row r="154" spans="1:2" ht="13.5" customHeight="1">
      <c r="A154" s="75"/>
      <c r="B154" s="75"/>
    </row>
    <row r="155" spans="1:2" ht="13.5" customHeight="1">
      <c r="A155" s="75"/>
      <c r="B155" s="75"/>
    </row>
    <row r="156" spans="1:2" ht="13.5" customHeight="1">
      <c r="A156" s="75"/>
      <c r="B156" s="75"/>
    </row>
    <row r="157" spans="1:2" ht="13.5" customHeight="1">
      <c r="A157" s="75"/>
      <c r="B157" s="75"/>
    </row>
    <row r="158" spans="1:2" ht="13.5" customHeight="1">
      <c r="A158" s="75"/>
      <c r="B158" s="75"/>
    </row>
    <row r="159" spans="1:2" ht="13.5" customHeight="1">
      <c r="A159" s="75"/>
      <c r="B159" s="75"/>
    </row>
    <row r="160" spans="1:2" ht="13.5" customHeight="1">
      <c r="A160" s="75"/>
      <c r="B160" s="75"/>
    </row>
    <row r="161" spans="1:2" ht="13.5" customHeight="1">
      <c r="A161" s="75"/>
      <c r="B161" s="75"/>
    </row>
    <row r="162" spans="1:2" ht="13.5" customHeight="1">
      <c r="A162" s="75"/>
      <c r="B162" s="75"/>
    </row>
    <row r="163" spans="1:2" ht="13.5" customHeight="1">
      <c r="A163" s="75"/>
      <c r="B163" s="75"/>
    </row>
    <row r="164" spans="1:2" ht="13.5" customHeight="1">
      <c r="A164" s="75"/>
      <c r="B164" s="75"/>
    </row>
    <row r="165" spans="1:2" ht="13.5" customHeight="1">
      <c r="A165" s="75"/>
      <c r="B165" s="75"/>
    </row>
    <row r="166" spans="1:2" ht="13.5" customHeight="1">
      <c r="A166" s="75"/>
      <c r="B166" s="75"/>
    </row>
    <row r="167" spans="1:2" ht="13.5" customHeight="1">
      <c r="A167" s="75"/>
      <c r="B167" s="75"/>
    </row>
    <row r="168" spans="1:2" ht="13.5" customHeight="1">
      <c r="A168" s="75"/>
      <c r="B168" s="75"/>
    </row>
    <row r="169" spans="1:2" ht="13.5" customHeight="1">
      <c r="A169" s="75"/>
      <c r="B169" s="75"/>
    </row>
    <row r="170" spans="1:2" ht="13.5" customHeight="1">
      <c r="A170" s="75"/>
      <c r="B170" s="75"/>
    </row>
    <row r="171" spans="1:2" ht="13.5" customHeight="1">
      <c r="A171" s="75"/>
      <c r="B171" s="75"/>
    </row>
    <row r="172" spans="1:2" ht="13.5" customHeight="1">
      <c r="A172" s="75"/>
      <c r="B172" s="75"/>
    </row>
    <row r="173" spans="1:2" ht="13.5" customHeight="1">
      <c r="A173" s="75"/>
      <c r="B173" s="75"/>
    </row>
    <row r="174" spans="1:2" ht="13.5" customHeight="1">
      <c r="A174" s="75"/>
      <c r="B174" s="75"/>
    </row>
    <row r="175" spans="1:2" ht="13.5" customHeight="1">
      <c r="A175" s="75"/>
      <c r="B175" s="75"/>
    </row>
    <row r="176" spans="1:2" ht="13.5" customHeight="1">
      <c r="A176" s="75"/>
      <c r="B176" s="75"/>
    </row>
    <row r="177" spans="1:2" ht="13.5" customHeight="1">
      <c r="A177" s="75"/>
      <c r="B177" s="75"/>
    </row>
    <row r="178" spans="1:2" ht="13.5" customHeight="1">
      <c r="A178" s="75"/>
      <c r="B178" s="75"/>
    </row>
    <row r="179" spans="1:2" ht="13.5" customHeight="1">
      <c r="A179" s="75"/>
      <c r="B179" s="75"/>
    </row>
    <row r="180" spans="1:2" ht="13.5" customHeight="1">
      <c r="A180" s="75"/>
      <c r="B180" s="75"/>
    </row>
    <row r="181" spans="1:2" ht="13.5" customHeight="1">
      <c r="A181" s="75"/>
      <c r="B181" s="75"/>
    </row>
    <row r="182" spans="1:2" ht="13.5" customHeight="1">
      <c r="A182" s="75"/>
      <c r="B182" s="75"/>
    </row>
    <row r="183" spans="1:2" ht="13.5" customHeight="1">
      <c r="A183" s="75"/>
      <c r="B183" s="75"/>
    </row>
    <row r="184" spans="1:2" ht="13.5" customHeight="1">
      <c r="A184" s="75"/>
      <c r="B184" s="75"/>
    </row>
    <row r="185" spans="1:2" ht="13.5" customHeight="1">
      <c r="A185" s="75"/>
      <c r="B185" s="75"/>
    </row>
    <row r="186" spans="1:2" ht="13.5" customHeight="1">
      <c r="A186" s="75"/>
      <c r="B186" s="75"/>
    </row>
    <row r="187" spans="1:2" ht="13.5" customHeight="1">
      <c r="A187" s="75"/>
      <c r="B187" s="75"/>
    </row>
    <row r="188" spans="1:2" ht="13.5" customHeight="1">
      <c r="A188" s="75"/>
      <c r="B188" s="75"/>
    </row>
    <row r="189" spans="1:2" ht="13.5" customHeight="1">
      <c r="A189" s="75"/>
      <c r="B189" s="75"/>
    </row>
    <row r="190" spans="1:2" ht="13.5" customHeight="1">
      <c r="A190" s="75"/>
      <c r="B190" s="75"/>
    </row>
    <row r="191" spans="1:2" ht="13.5" customHeight="1">
      <c r="A191" s="75"/>
      <c r="B191" s="75"/>
    </row>
    <row r="192" spans="1:2" ht="13.5" customHeight="1">
      <c r="A192" s="75"/>
      <c r="B192" s="75"/>
    </row>
    <row r="193" spans="1:2" ht="13.5" customHeight="1">
      <c r="A193" s="75"/>
      <c r="B193" s="75"/>
    </row>
    <row r="194" spans="1:2" ht="13.5" customHeight="1">
      <c r="A194" s="75"/>
      <c r="B194" s="75"/>
    </row>
    <row r="195" spans="1:2" ht="13.5" customHeight="1">
      <c r="A195" s="75"/>
      <c r="B195" s="75"/>
    </row>
    <row r="196" spans="1:2" ht="13.5" customHeight="1">
      <c r="A196" s="75"/>
      <c r="B196" s="75"/>
    </row>
    <row r="197" spans="1:2" ht="13.5" customHeight="1">
      <c r="A197" s="75"/>
      <c r="B197" s="75"/>
    </row>
    <row r="198" spans="1:2" ht="13.5" customHeight="1">
      <c r="A198" s="75"/>
      <c r="B198" s="75"/>
    </row>
    <row r="199" spans="1:2" ht="13.5" customHeight="1">
      <c r="A199" s="75"/>
      <c r="B199" s="75"/>
    </row>
    <row r="200" spans="1:2" ht="13.5" customHeight="1">
      <c r="A200" s="75"/>
      <c r="B200" s="75"/>
    </row>
    <row r="201" spans="1:2" ht="13.5" customHeight="1">
      <c r="A201" s="75"/>
      <c r="B201" s="75"/>
    </row>
    <row r="202" spans="1:2" ht="13.5" customHeight="1">
      <c r="A202" s="75"/>
      <c r="B202" s="75"/>
    </row>
    <row r="203" spans="1:2" ht="13.5" customHeight="1">
      <c r="A203" s="75"/>
      <c r="B203" s="75"/>
    </row>
    <row r="204" spans="1:2" ht="13.5" customHeight="1">
      <c r="A204" s="75"/>
      <c r="B204" s="75"/>
    </row>
    <row r="205" spans="1:2" ht="13.5" customHeight="1">
      <c r="A205" s="75"/>
      <c r="B205" s="75"/>
    </row>
    <row r="206" spans="1:2" ht="13.5" customHeight="1">
      <c r="A206" s="75"/>
      <c r="B206" s="75"/>
    </row>
    <row r="207" spans="1:2" ht="13.5" customHeight="1">
      <c r="A207" s="75"/>
      <c r="B207" s="75"/>
    </row>
    <row r="208" spans="1:2" ht="13.5" customHeight="1">
      <c r="A208" s="75"/>
      <c r="B208" s="75"/>
    </row>
    <row r="209" spans="1:2" ht="13.5" customHeight="1">
      <c r="A209" s="75"/>
      <c r="B209" s="75"/>
    </row>
    <row r="210" spans="1:2" ht="13.5" customHeight="1">
      <c r="A210" s="75"/>
      <c r="B210" s="75"/>
    </row>
    <row r="211" spans="1:2" ht="13.5" customHeight="1">
      <c r="A211" s="75"/>
      <c r="B211" s="75"/>
    </row>
    <row r="212" spans="1:2" ht="13.5" customHeight="1">
      <c r="A212" s="75"/>
      <c r="B212" s="75"/>
    </row>
    <row r="213" spans="1:2" ht="13.5" customHeight="1">
      <c r="A213" s="75"/>
      <c r="B213" s="75"/>
    </row>
    <row r="214" spans="1:2" ht="13.5" customHeight="1">
      <c r="A214" s="75"/>
      <c r="B214" s="75"/>
    </row>
    <row r="215" spans="1:2" ht="13.5" customHeight="1">
      <c r="A215" s="75"/>
      <c r="B215" s="75"/>
    </row>
    <row r="216" spans="1:2" ht="13.5" customHeight="1">
      <c r="A216" s="75"/>
      <c r="B216" s="75"/>
    </row>
    <row r="217" spans="1:2" ht="13.5" customHeight="1">
      <c r="A217" s="75"/>
      <c r="B217" s="75"/>
    </row>
    <row r="218" spans="1:2" ht="13.5" customHeight="1">
      <c r="A218" s="75"/>
      <c r="B218" s="75"/>
    </row>
    <row r="219" spans="1:2" ht="13.5" customHeight="1">
      <c r="A219" s="75"/>
      <c r="B219" s="75"/>
    </row>
    <row r="220" spans="1:2" ht="13.5" customHeight="1">
      <c r="A220" s="75"/>
      <c r="B220" s="75"/>
    </row>
    <row r="221" spans="1:2" ht="13.5" customHeight="1">
      <c r="A221" s="75"/>
      <c r="B221" s="75"/>
    </row>
    <row r="222" spans="1:2" ht="13.5" customHeight="1">
      <c r="A222" s="75"/>
      <c r="B222" s="75"/>
    </row>
    <row r="223" spans="1:2" ht="13.5" customHeight="1">
      <c r="A223" s="75"/>
      <c r="B223" s="75"/>
    </row>
    <row r="224" spans="1:2" ht="13.5" customHeight="1">
      <c r="A224" s="75"/>
      <c r="B224" s="75"/>
    </row>
    <row r="225" spans="1:2" ht="13.5" customHeight="1">
      <c r="A225" s="75"/>
      <c r="B225" s="75"/>
    </row>
    <row r="226" spans="1:2" ht="13.5" customHeight="1">
      <c r="A226" s="75"/>
      <c r="B226" s="75"/>
    </row>
    <row r="227" spans="1:2" ht="13.5" customHeight="1">
      <c r="A227" s="75"/>
      <c r="B227" s="75"/>
    </row>
    <row r="228" spans="1:2" ht="13.5" customHeight="1">
      <c r="A228" s="75"/>
      <c r="B228" s="75"/>
    </row>
    <row r="229" spans="1:2" ht="13.5" customHeight="1">
      <c r="A229" s="75"/>
      <c r="B229" s="75"/>
    </row>
    <row r="230" spans="1:2" ht="13.5" customHeight="1">
      <c r="A230" s="75"/>
      <c r="B230" s="75"/>
    </row>
    <row r="231" spans="1:2" ht="13.5" customHeight="1">
      <c r="A231" s="75"/>
      <c r="B231" s="75"/>
    </row>
    <row r="232" spans="1:2" ht="13.5" customHeight="1">
      <c r="A232" s="75"/>
      <c r="B232" s="75"/>
    </row>
    <row r="233" spans="1:2" ht="13.5" customHeight="1">
      <c r="A233" s="75"/>
      <c r="B233" s="75"/>
    </row>
    <row r="234" spans="1:2" ht="13.5" customHeight="1">
      <c r="A234" s="75"/>
      <c r="B234" s="75"/>
    </row>
    <row r="235" spans="1:2" ht="13.5" customHeight="1">
      <c r="A235" s="75"/>
      <c r="B235" s="75"/>
    </row>
    <row r="236" spans="1:2" ht="13.5" customHeight="1">
      <c r="A236" s="75"/>
      <c r="B236" s="75"/>
    </row>
    <row r="237" spans="1:2" ht="13.5" customHeight="1">
      <c r="A237" s="75"/>
      <c r="B237" s="75"/>
    </row>
    <row r="238" spans="1:2" ht="13.5" customHeight="1">
      <c r="A238" s="75"/>
      <c r="B238" s="75"/>
    </row>
    <row r="239" spans="1:2" ht="13.5" customHeight="1">
      <c r="A239" s="75"/>
      <c r="B239" s="75"/>
    </row>
    <row r="240" spans="1:2" ht="13.5" customHeight="1">
      <c r="A240" s="75"/>
      <c r="B240" s="75"/>
    </row>
    <row r="241" spans="1:2" ht="13.5" customHeight="1">
      <c r="A241" s="75"/>
      <c r="B241" s="75"/>
    </row>
    <row r="242" spans="1:2" ht="13.5" customHeight="1">
      <c r="A242" s="75"/>
      <c r="B242" s="75"/>
    </row>
    <row r="243" spans="1:2" ht="13.5" customHeight="1">
      <c r="A243" s="75"/>
      <c r="B243" s="75"/>
    </row>
    <row r="244" spans="1:2" ht="13.5" customHeight="1">
      <c r="A244" s="75"/>
      <c r="B244" s="75"/>
    </row>
    <row r="245" spans="1:2" ht="13.5" customHeight="1">
      <c r="A245" s="75"/>
      <c r="B245" s="75"/>
    </row>
    <row r="246" spans="1:2" ht="13.5" customHeight="1">
      <c r="A246" s="75"/>
      <c r="B246" s="75"/>
    </row>
    <row r="247" spans="1:2" ht="13.5" customHeight="1">
      <c r="A247" s="75"/>
      <c r="B247" s="75"/>
    </row>
    <row r="248" spans="1:2" ht="13.5" customHeight="1">
      <c r="A248" s="75"/>
      <c r="B248" s="75"/>
    </row>
    <row r="249" spans="1:2" ht="13.5" customHeight="1">
      <c r="A249" s="75"/>
      <c r="B249" s="75"/>
    </row>
    <row r="250" spans="1:2" ht="13.5" customHeight="1">
      <c r="A250" s="75"/>
      <c r="B250" s="75"/>
    </row>
    <row r="251" spans="1:2" ht="13.5" customHeight="1">
      <c r="A251" s="75"/>
      <c r="B251" s="75"/>
    </row>
    <row r="252" spans="1:2" ht="13.5" customHeight="1">
      <c r="A252" s="75"/>
      <c r="B252" s="75"/>
    </row>
    <row r="253" spans="1:2" ht="13.5" customHeight="1">
      <c r="A253" s="75"/>
      <c r="B253" s="75"/>
    </row>
    <row r="254" spans="1:2" ht="13.5" customHeight="1">
      <c r="A254" s="75"/>
      <c r="B254" s="75"/>
    </row>
    <row r="255" spans="1:2" ht="13.5" customHeight="1">
      <c r="A255" s="75"/>
      <c r="B255" s="75"/>
    </row>
    <row r="256" spans="1:2" ht="13.5" customHeight="1">
      <c r="A256" s="75"/>
      <c r="B256" s="75"/>
    </row>
    <row r="257" spans="1:2" ht="13.5" customHeight="1">
      <c r="A257" s="75"/>
      <c r="B257" s="75"/>
    </row>
    <row r="258" spans="1:2" ht="13.5" customHeight="1">
      <c r="A258" s="75"/>
      <c r="B258" s="75"/>
    </row>
    <row r="259" spans="1:2" ht="13.5" customHeight="1">
      <c r="A259" s="75"/>
      <c r="B259" s="75"/>
    </row>
    <row r="260" spans="1:2" ht="13.5" customHeight="1">
      <c r="A260" s="75"/>
      <c r="B260" s="75"/>
    </row>
    <row r="261" spans="1:2" ht="13.5" customHeight="1">
      <c r="A261" s="75"/>
      <c r="B261" s="75"/>
    </row>
    <row r="262" spans="1:2" ht="13.5" customHeight="1">
      <c r="A262" s="75"/>
      <c r="B262" s="75"/>
    </row>
    <row r="263" spans="1:2" ht="13.5" customHeight="1">
      <c r="A263" s="75"/>
      <c r="B263" s="75"/>
    </row>
    <row r="264" spans="1:2" ht="13.5" customHeight="1">
      <c r="A264" s="75"/>
      <c r="B264" s="75"/>
    </row>
    <row r="265" spans="1:2" ht="13.5" customHeight="1">
      <c r="A265" s="75"/>
      <c r="B265" s="75"/>
    </row>
    <row r="266" spans="1:2" ht="13.5" customHeight="1">
      <c r="A266" s="75"/>
      <c r="B266" s="75"/>
    </row>
    <row r="267" spans="1:2" ht="13.5" customHeight="1">
      <c r="A267" s="75"/>
      <c r="B267" s="75"/>
    </row>
    <row r="268" spans="1:2" ht="13.5" customHeight="1">
      <c r="A268" s="75"/>
      <c r="B268" s="75"/>
    </row>
    <row r="269" spans="1:2" ht="13.5" customHeight="1">
      <c r="A269" s="75"/>
      <c r="B269" s="75"/>
    </row>
    <row r="270" spans="1:2" ht="13.5" customHeight="1">
      <c r="A270" s="75"/>
      <c r="B270" s="75"/>
    </row>
    <row r="271" spans="1:2" ht="13.5" customHeight="1">
      <c r="A271" s="75"/>
      <c r="B271" s="75"/>
    </row>
    <row r="272" spans="1:2" ht="13.5" customHeight="1">
      <c r="A272" s="75"/>
      <c r="B272" s="75"/>
    </row>
    <row r="273" spans="1:2" ht="13.5" customHeight="1">
      <c r="A273" s="75"/>
      <c r="B273" s="75"/>
    </row>
    <row r="274" spans="1:2" ht="13.5" customHeight="1">
      <c r="A274" s="75"/>
      <c r="B274" s="75"/>
    </row>
    <row r="275" spans="1:2" ht="13.5" customHeight="1">
      <c r="A275" s="75"/>
      <c r="B275" s="75"/>
    </row>
    <row r="276" spans="1:2" ht="13.5" customHeight="1">
      <c r="A276" s="75"/>
      <c r="B276" s="75"/>
    </row>
    <row r="277" spans="1:2" ht="13.5" customHeight="1">
      <c r="A277" s="75"/>
      <c r="B277" s="75"/>
    </row>
    <row r="278" spans="1:2" ht="13.5" customHeight="1">
      <c r="A278" s="75"/>
      <c r="B278" s="75"/>
    </row>
    <row r="279" spans="1:2" ht="13.5" customHeight="1">
      <c r="A279" s="75"/>
      <c r="B279" s="75"/>
    </row>
    <row r="280" spans="1:2" ht="13.5" customHeight="1">
      <c r="A280" s="75"/>
      <c r="B280" s="75"/>
    </row>
    <row r="281" spans="1:2" ht="13.5" customHeight="1">
      <c r="A281" s="75"/>
      <c r="B281" s="75"/>
    </row>
    <row r="282" spans="1:2" ht="13.5" customHeight="1">
      <c r="A282" s="75"/>
      <c r="B282" s="75"/>
    </row>
    <row r="283" spans="1:2" ht="13.5" customHeight="1">
      <c r="A283" s="75"/>
      <c r="B283" s="75"/>
    </row>
    <row r="284" spans="1:2" ht="13.5" customHeight="1">
      <c r="A284" s="75"/>
      <c r="B284" s="75"/>
    </row>
    <row r="285" spans="1:2" ht="13.5" customHeight="1">
      <c r="A285" s="75"/>
      <c r="B285" s="75"/>
    </row>
    <row r="286" spans="1:2" ht="13.5" customHeight="1">
      <c r="A286" s="75"/>
      <c r="B286" s="75"/>
    </row>
    <row r="287" spans="1:2" ht="13.5" customHeight="1">
      <c r="A287" s="75"/>
      <c r="B287" s="75"/>
    </row>
    <row r="288" spans="1:2" ht="13.5" customHeight="1">
      <c r="A288" s="75"/>
      <c r="B288" s="75"/>
    </row>
    <row r="289" spans="1:2" ht="13.5" customHeight="1">
      <c r="A289" s="75"/>
      <c r="B289" s="75"/>
    </row>
    <row r="290" spans="1:2" ht="13.5" customHeight="1">
      <c r="A290" s="75"/>
      <c r="B290" s="75"/>
    </row>
    <row r="291" spans="1:2" ht="13.5" customHeight="1">
      <c r="A291" s="75"/>
      <c r="B291" s="75"/>
    </row>
    <row r="292" spans="1:2" ht="13.5" customHeight="1">
      <c r="A292" s="75"/>
      <c r="B292" s="75"/>
    </row>
    <row r="293" spans="1:2" ht="13.5" customHeight="1">
      <c r="A293" s="75"/>
      <c r="B293" s="75"/>
    </row>
    <row r="294" spans="1:2" ht="13.5" customHeight="1">
      <c r="A294" s="75"/>
      <c r="B294" s="75"/>
    </row>
    <row r="295" spans="1:2" ht="13.5" customHeight="1">
      <c r="A295" s="75"/>
      <c r="B295" s="75"/>
    </row>
    <row r="296" spans="1:2" ht="13.5" customHeight="1">
      <c r="A296" s="75"/>
      <c r="B296" s="75"/>
    </row>
    <row r="297" spans="1:2" ht="13.5" customHeight="1">
      <c r="A297" s="75"/>
      <c r="B297" s="75"/>
    </row>
    <row r="298" spans="1:2" ht="13.5" customHeight="1">
      <c r="A298" s="75"/>
      <c r="B298" s="75"/>
    </row>
    <row r="299" spans="1:2" ht="13.5" customHeight="1">
      <c r="A299" s="75"/>
      <c r="B299" s="75"/>
    </row>
    <row r="300" spans="1:2" ht="13.5" customHeight="1">
      <c r="A300" s="75"/>
      <c r="B300" s="75"/>
    </row>
    <row r="301" spans="1:2" ht="13.5" customHeight="1">
      <c r="A301" s="75"/>
      <c r="B301" s="75"/>
    </row>
    <row r="302" spans="1:2" ht="13.5" customHeight="1">
      <c r="A302" s="75"/>
      <c r="B302" s="75"/>
    </row>
    <row r="303" spans="1:2" ht="13.5" customHeight="1">
      <c r="A303" s="75"/>
      <c r="B303" s="75"/>
    </row>
    <row r="304" spans="1:2" ht="13.5" customHeight="1">
      <c r="A304" s="75"/>
      <c r="B304" s="75"/>
    </row>
    <row r="305" spans="1:2" ht="13.5" customHeight="1">
      <c r="A305" s="75"/>
      <c r="B305" s="75"/>
    </row>
    <row r="306" spans="1:2" ht="13.5" customHeight="1">
      <c r="A306" s="75"/>
      <c r="B306" s="75"/>
    </row>
    <row r="307" spans="1:2" ht="13.5" customHeight="1">
      <c r="A307" s="75"/>
      <c r="B307" s="75"/>
    </row>
    <row r="308" spans="1:2" ht="13.5" customHeight="1">
      <c r="A308" s="75"/>
      <c r="B308" s="75"/>
    </row>
    <row r="309" spans="1:2" ht="13.5" customHeight="1">
      <c r="A309" s="75"/>
      <c r="B309" s="75"/>
    </row>
    <row r="310" spans="1:2" ht="13.5" customHeight="1">
      <c r="A310" s="75"/>
      <c r="B310" s="75"/>
    </row>
    <row r="311" spans="1:2" ht="13.5" customHeight="1">
      <c r="A311" s="75"/>
      <c r="B311" s="75"/>
    </row>
    <row r="312" spans="1:2" ht="13.5" customHeight="1">
      <c r="A312" s="75"/>
      <c r="B312" s="75"/>
    </row>
    <row r="313" spans="1:2" ht="13.5" customHeight="1">
      <c r="A313" s="75"/>
      <c r="B313" s="75"/>
    </row>
    <row r="314" spans="1:2" ht="13.5" customHeight="1">
      <c r="A314" s="75"/>
      <c r="B314" s="75"/>
    </row>
    <row r="315" spans="1:2" ht="13.5" customHeight="1">
      <c r="A315" s="75"/>
      <c r="B315" s="75"/>
    </row>
    <row r="316" spans="1:2" ht="13.5" customHeight="1">
      <c r="A316" s="75"/>
      <c r="B316" s="75"/>
    </row>
    <row r="317" spans="1:2" ht="13.5" customHeight="1">
      <c r="A317" s="75"/>
      <c r="B317" s="75"/>
    </row>
    <row r="318" spans="1:2" ht="13.5" customHeight="1">
      <c r="A318" s="75"/>
      <c r="B318" s="75"/>
    </row>
    <row r="319" spans="1:2" ht="13.5" customHeight="1">
      <c r="A319" s="75"/>
      <c r="B319" s="75"/>
    </row>
    <row r="320" spans="1:2" ht="13.5" customHeight="1">
      <c r="A320" s="75"/>
      <c r="B320" s="75"/>
    </row>
    <row r="321" spans="1:2" ht="13.5" customHeight="1">
      <c r="A321" s="75"/>
      <c r="B321" s="75"/>
    </row>
    <row r="322" spans="1:2" ht="13.5" customHeight="1">
      <c r="A322" s="75"/>
      <c r="B322" s="75"/>
    </row>
    <row r="323" spans="1:2" ht="13.5" customHeight="1">
      <c r="A323" s="75"/>
      <c r="B323" s="75"/>
    </row>
    <row r="324" spans="1:2" ht="13.5" customHeight="1">
      <c r="A324" s="75"/>
      <c r="B324" s="75"/>
    </row>
    <row r="325" spans="1:2" ht="13.5" customHeight="1">
      <c r="A325" s="75"/>
      <c r="B325" s="75"/>
    </row>
    <row r="326" spans="1:2" ht="13.5" customHeight="1">
      <c r="A326" s="75"/>
      <c r="B326" s="75"/>
    </row>
    <row r="327" spans="1:2" ht="13.5" customHeight="1">
      <c r="A327" s="75"/>
      <c r="B327" s="75"/>
    </row>
    <row r="328" spans="1:2" ht="13.5" customHeight="1">
      <c r="A328" s="75"/>
      <c r="B328" s="75"/>
    </row>
    <row r="329" spans="1:2" ht="13.5" customHeight="1">
      <c r="A329" s="75"/>
      <c r="B329" s="75"/>
    </row>
    <row r="330" spans="1:2" ht="13.5" customHeight="1">
      <c r="A330" s="75"/>
      <c r="B330" s="75"/>
    </row>
    <row r="331" spans="1:2" ht="13.5" customHeight="1">
      <c r="A331" s="75"/>
      <c r="B331" s="75"/>
    </row>
    <row r="332" spans="1:2" ht="13.5" customHeight="1">
      <c r="A332" s="75"/>
      <c r="B332" s="75"/>
    </row>
    <row r="333" spans="1:2" ht="13.5" customHeight="1">
      <c r="A333" s="75"/>
      <c r="B333" s="75"/>
    </row>
    <row r="334" spans="1:2" ht="13.5" customHeight="1">
      <c r="A334" s="75"/>
      <c r="B334" s="75"/>
    </row>
    <row r="335" spans="1:2" ht="13.5" customHeight="1">
      <c r="A335" s="75"/>
      <c r="B335" s="75"/>
    </row>
    <row r="336" spans="1:2" ht="13.5" customHeight="1">
      <c r="A336" s="75"/>
      <c r="B336" s="75"/>
    </row>
    <row r="337" spans="1:2" ht="13.5" customHeight="1">
      <c r="A337" s="75"/>
      <c r="B337" s="75"/>
    </row>
    <row r="338" spans="1:2" ht="13.5" customHeight="1">
      <c r="A338" s="75"/>
      <c r="B338" s="75"/>
    </row>
    <row r="339" spans="1:2" ht="13.5" customHeight="1">
      <c r="A339" s="75"/>
      <c r="B339" s="75"/>
    </row>
    <row r="340" spans="1:2" ht="13.5" customHeight="1">
      <c r="A340" s="75"/>
      <c r="B340" s="75"/>
    </row>
    <row r="341" spans="1:2" ht="13.5" customHeight="1">
      <c r="A341" s="75"/>
      <c r="B341" s="75"/>
    </row>
    <row r="342" spans="1:2" ht="13.5" customHeight="1">
      <c r="A342" s="75"/>
      <c r="B342" s="75"/>
    </row>
    <row r="343" spans="1:2" ht="13.5" customHeight="1">
      <c r="A343" s="75"/>
      <c r="B343" s="75"/>
    </row>
    <row r="344" spans="1:2" ht="13.5" customHeight="1">
      <c r="A344" s="75"/>
      <c r="B344" s="75"/>
    </row>
    <row r="345" spans="1:2" ht="13.5" customHeight="1">
      <c r="A345" s="75"/>
      <c r="B345" s="75"/>
    </row>
    <row r="346" spans="1:2" ht="13.5" customHeight="1">
      <c r="A346" s="75"/>
      <c r="B346" s="75"/>
    </row>
    <row r="347" spans="1:2" ht="13.5" customHeight="1">
      <c r="A347" s="75"/>
      <c r="B347" s="75"/>
    </row>
    <row r="348" spans="1:2" ht="13.5" customHeight="1">
      <c r="A348" s="75"/>
      <c r="B348" s="75"/>
    </row>
    <row r="349" spans="1:2" ht="13.5" customHeight="1">
      <c r="A349" s="75"/>
      <c r="B349" s="75"/>
    </row>
    <row r="350" spans="1:2" ht="13.5" customHeight="1">
      <c r="A350" s="75"/>
      <c r="B350" s="75"/>
    </row>
    <row r="351" spans="1:2" ht="13.5" customHeight="1">
      <c r="A351" s="75"/>
      <c r="B351" s="75"/>
    </row>
    <row r="352" spans="1:2" ht="13.5" customHeight="1">
      <c r="A352" s="75"/>
      <c r="B352" s="75"/>
    </row>
    <row r="353" spans="1:2" ht="13.5" customHeight="1">
      <c r="A353" s="75"/>
      <c r="B353" s="75"/>
    </row>
    <row r="354" spans="1:2" ht="13.5" customHeight="1">
      <c r="A354" s="75"/>
      <c r="B354" s="75"/>
    </row>
    <row r="355" spans="1:2" ht="13.5" customHeight="1">
      <c r="A355" s="75"/>
      <c r="B355" s="75"/>
    </row>
    <row r="356" spans="1:2" ht="13.5" customHeight="1">
      <c r="A356" s="75"/>
      <c r="B356" s="75"/>
    </row>
    <row r="357" spans="1:2" ht="13.5" customHeight="1">
      <c r="A357" s="75"/>
      <c r="B357" s="75"/>
    </row>
    <row r="358" spans="1:2" ht="13.5" customHeight="1">
      <c r="A358" s="75"/>
      <c r="B358" s="75"/>
    </row>
    <row r="359" spans="1:2" ht="13.5" customHeight="1">
      <c r="A359" s="75"/>
      <c r="B359" s="75"/>
    </row>
    <row r="360" spans="1:2" ht="13.5" customHeight="1">
      <c r="A360" s="75"/>
      <c r="B360" s="75"/>
    </row>
    <row r="361" spans="1:2" ht="13.5" customHeight="1">
      <c r="A361" s="75"/>
      <c r="B361" s="75"/>
    </row>
    <row r="362" spans="1:2" ht="13.5" customHeight="1">
      <c r="A362" s="75"/>
      <c r="B362" s="75"/>
    </row>
    <row r="363" spans="1:2" ht="13.5" customHeight="1">
      <c r="A363" s="75"/>
      <c r="B363" s="75"/>
    </row>
    <row r="364" spans="1:2" ht="13.5" customHeight="1">
      <c r="A364" s="75"/>
      <c r="B364" s="75"/>
    </row>
    <row r="365" spans="1:2" ht="13.5" customHeight="1">
      <c r="A365" s="75"/>
      <c r="B365" s="75"/>
    </row>
    <row r="366" spans="1:2" ht="13.5" customHeight="1">
      <c r="A366" s="75"/>
      <c r="B366" s="75"/>
    </row>
    <row r="367" spans="1:2" ht="13.5" customHeight="1">
      <c r="A367" s="75"/>
      <c r="B367" s="75"/>
    </row>
    <row r="368" spans="1:2" ht="13.5" customHeight="1">
      <c r="A368" s="75"/>
      <c r="B368" s="75"/>
    </row>
    <row r="369" spans="1:2" ht="13.5" customHeight="1">
      <c r="A369" s="75"/>
      <c r="B369" s="75"/>
    </row>
    <row r="370" spans="1:2" ht="13.5" customHeight="1">
      <c r="A370" s="75"/>
      <c r="B370" s="75"/>
    </row>
    <row r="371" spans="1:2" ht="13.5" customHeight="1">
      <c r="A371" s="75"/>
      <c r="B371" s="75"/>
    </row>
    <row r="372" spans="1:2" ht="13.5" customHeight="1">
      <c r="A372" s="75"/>
      <c r="B372" s="75"/>
    </row>
    <row r="373" spans="1:2" ht="13.5" customHeight="1">
      <c r="A373" s="75"/>
      <c r="B373" s="75"/>
    </row>
    <row r="374" spans="1:2" ht="13.5" customHeight="1">
      <c r="A374" s="75"/>
      <c r="B374" s="75"/>
    </row>
    <row r="375" spans="1:2" ht="13.5" customHeight="1">
      <c r="A375" s="75"/>
      <c r="B375" s="75"/>
    </row>
    <row r="376" spans="1:2" ht="13.5" customHeight="1">
      <c r="A376" s="75"/>
      <c r="B376" s="75"/>
    </row>
    <row r="377" spans="1:2" ht="13.5" customHeight="1">
      <c r="A377" s="75"/>
      <c r="B377" s="75"/>
    </row>
    <row r="378" spans="1:2" ht="13.5" customHeight="1">
      <c r="A378" s="75"/>
      <c r="B378" s="75"/>
    </row>
    <row r="379" spans="1:2" ht="13.5" customHeight="1">
      <c r="A379" s="75"/>
      <c r="B379" s="75"/>
    </row>
    <row r="380" spans="1:2" ht="13.5" customHeight="1">
      <c r="A380" s="75"/>
      <c r="B380" s="75"/>
    </row>
    <row r="381" spans="1:2" ht="13.5" customHeight="1">
      <c r="A381" s="75"/>
      <c r="B381" s="75"/>
    </row>
    <row r="382" spans="1:2" ht="13.5" customHeight="1">
      <c r="A382" s="75"/>
      <c r="B382" s="75"/>
    </row>
    <row r="383" spans="1:2" ht="13.5" customHeight="1">
      <c r="A383" s="75"/>
      <c r="B383" s="75"/>
    </row>
    <row r="384" spans="1:2" ht="13.5" customHeight="1">
      <c r="A384" s="75"/>
      <c r="B384" s="75"/>
    </row>
    <row r="385" spans="1:2" ht="13.5" customHeight="1">
      <c r="A385" s="75"/>
      <c r="B385" s="75"/>
    </row>
    <row r="386" spans="1:2" ht="13.5" customHeight="1">
      <c r="A386" s="75"/>
      <c r="B386" s="75"/>
    </row>
    <row r="387" spans="1:2" ht="13.5" customHeight="1">
      <c r="A387" s="75"/>
      <c r="B387" s="75"/>
    </row>
    <row r="388" spans="1:2" ht="13.5" customHeight="1">
      <c r="A388" s="75"/>
      <c r="B388" s="75"/>
    </row>
    <row r="389" spans="1:2" ht="13.5" customHeight="1">
      <c r="A389" s="75"/>
      <c r="B389" s="75"/>
    </row>
    <row r="390" spans="1:2" ht="13.5" customHeight="1">
      <c r="A390" s="75"/>
      <c r="B390" s="75"/>
    </row>
    <row r="391" spans="1:2" ht="13.5" customHeight="1">
      <c r="A391" s="75"/>
      <c r="B391" s="75"/>
    </row>
    <row r="392" spans="1:2" ht="13.5" customHeight="1">
      <c r="A392" s="75"/>
      <c r="B392" s="75"/>
    </row>
    <row r="393" spans="1:2" ht="13.5" customHeight="1">
      <c r="A393" s="75"/>
      <c r="B393" s="75"/>
    </row>
    <row r="394" spans="1:2" ht="13.5" customHeight="1">
      <c r="A394" s="75"/>
      <c r="B394" s="75"/>
    </row>
    <row r="395" spans="1:2" ht="13.5" customHeight="1">
      <c r="A395" s="75"/>
      <c r="B395" s="75"/>
    </row>
    <row r="396" spans="1:2" ht="13.5" customHeight="1">
      <c r="A396" s="75"/>
      <c r="B396" s="75"/>
    </row>
    <row r="397" spans="1:2" ht="13.5" customHeight="1">
      <c r="A397" s="75"/>
      <c r="B397" s="75"/>
    </row>
    <row r="398" spans="1:2" ht="13.5" customHeight="1">
      <c r="A398" s="75"/>
      <c r="B398" s="75"/>
    </row>
    <row r="399" spans="1:2" ht="13.5" customHeight="1">
      <c r="A399" s="75"/>
      <c r="B399" s="75"/>
    </row>
    <row r="400" spans="1:2" ht="13.5" customHeight="1">
      <c r="A400" s="75"/>
      <c r="B400" s="75"/>
    </row>
    <row r="401" spans="1:2" ht="13.5" customHeight="1">
      <c r="A401" s="75"/>
      <c r="B401" s="75"/>
    </row>
    <row r="402" spans="1:2" ht="13.5" customHeight="1">
      <c r="A402" s="75"/>
      <c r="B402" s="75"/>
    </row>
    <row r="403" spans="1:2" ht="13.5" customHeight="1">
      <c r="A403" s="75"/>
      <c r="B403" s="75"/>
    </row>
    <row r="404" spans="1:2" ht="13.5" customHeight="1">
      <c r="A404" s="75"/>
      <c r="B404" s="75"/>
    </row>
    <row r="405" spans="1:2" ht="13.5" customHeight="1">
      <c r="A405" s="75"/>
      <c r="B405" s="75"/>
    </row>
    <row r="406" spans="1:2" ht="13.5" customHeight="1">
      <c r="A406" s="75"/>
      <c r="B406" s="75"/>
    </row>
    <row r="407" spans="1:2" ht="13.5" customHeight="1">
      <c r="A407" s="75"/>
      <c r="B407" s="75"/>
    </row>
    <row r="408" spans="1:2" ht="13.5" customHeight="1">
      <c r="A408" s="75"/>
      <c r="B408" s="75"/>
    </row>
    <row r="409" spans="1:2" ht="13.5" customHeight="1">
      <c r="A409" s="75"/>
      <c r="B409" s="75"/>
    </row>
    <row r="410" spans="1:2" ht="13.5" customHeight="1">
      <c r="A410" s="75"/>
      <c r="B410" s="75"/>
    </row>
    <row r="411" spans="1:2" ht="13.5" customHeight="1">
      <c r="A411" s="75"/>
      <c r="B411" s="75"/>
    </row>
    <row r="412" spans="1:2" ht="13.5" customHeight="1">
      <c r="A412" s="75"/>
      <c r="B412" s="75"/>
    </row>
    <row r="413" spans="1:2" ht="13.5" customHeight="1">
      <c r="A413" s="75"/>
      <c r="B413" s="75"/>
    </row>
    <row r="414" spans="1:2" ht="13.5" customHeight="1">
      <c r="A414" s="75"/>
      <c r="B414" s="75"/>
    </row>
    <row r="415" spans="1:2" ht="13.5" customHeight="1">
      <c r="A415" s="75"/>
      <c r="B415" s="75"/>
    </row>
    <row r="416" spans="1:2" ht="13.5" customHeight="1">
      <c r="A416" s="75"/>
      <c r="B416" s="75"/>
    </row>
    <row r="417" spans="1:2" ht="13.5" customHeight="1">
      <c r="A417" s="75"/>
      <c r="B417" s="75"/>
    </row>
    <row r="418" spans="1:2" ht="13.5" customHeight="1">
      <c r="A418" s="75"/>
      <c r="B418" s="75"/>
    </row>
    <row r="419" spans="1:2" ht="13.5" customHeight="1">
      <c r="A419" s="75"/>
      <c r="B419" s="75"/>
    </row>
    <row r="420" spans="1:2" ht="13.5" customHeight="1">
      <c r="A420" s="75"/>
      <c r="B420" s="75"/>
    </row>
    <row r="421" spans="1:2" ht="13.5" customHeight="1">
      <c r="A421" s="75"/>
      <c r="B421" s="75"/>
    </row>
    <row r="422" spans="1:2" ht="13.5" customHeight="1">
      <c r="A422" s="75"/>
      <c r="B422" s="75"/>
    </row>
    <row r="423" spans="1:2" ht="13.5" customHeight="1">
      <c r="A423" s="75"/>
      <c r="B423" s="75"/>
    </row>
    <row r="424" spans="1:2" ht="13.5" customHeight="1">
      <c r="A424" s="75"/>
      <c r="B424" s="75"/>
    </row>
    <row r="425" spans="1:2" ht="13.5" customHeight="1">
      <c r="A425" s="75"/>
      <c r="B425" s="75"/>
    </row>
    <row r="426" spans="1:2" ht="13.5" customHeight="1">
      <c r="A426" s="75"/>
      <c r="B426" s="75"/>
    </row>
    <row r="427" spans="1:2" ht="13.5" customHeight="1">
      <c r="A427" s="75"/>
      <c r="B427" s="75"/>
    </row>
    <row r="428" spans="1:2" ht="13.5" customHeight="1">
      <c r="A428" s="75"/>
      <c r="B428" s="75"/>
    </row>
    <row r="429" spans="1:2" ht="13.5" customHeight="1">
      <c r="A429" s="75"/>
      <c r="B429" s="75"/>
    </row>
    <row r="430" spans="1:2" ht="13.5" customHeight="1">
      <c r="A430" s="75"/>
      <c r="B430" s="75"/>
    </row>
    <row r="431" spans="1:2" ht="13.5" customHeight="1">
      <c r="A431" s="75"/>
      <c r="B431" s="75"/>
    </row>
    <row r="432" spans="1:2" ht="13.5" customHeight="1">
      <c r="A432" s="75"/>
      <c r="B432" s="75"/>
    </row>
    <row r="433" spans="1:2" ht="13.5" customHeight="1">
      <c r="A433" s="75"/>
      <c r="B433" s="75"/>
    </row>
    <row r="434" spans="1:2" ht="13.5" customHeight="1">
      <c r="A434" s="75"/>
      <c r="B434" s="75"/>
    </row>
    <row r="435" spans="1:2" ht="13.5" customHeight="1">
      <c r="A435" s="75"/>
      <c r="B435" s="75"/>
    </row>
    <row r="436" spans="1:2" ht="13.5" customHeight="1">
      <c r="A436" s="75"/>
      <c r="B436" s="75"/>
    </row>
    <row r="437" spans="1:2" ht="13.5" customHeight="1">
      <c r="A437" s="75"/>
      <c r="B437" s="75"/>
    </row>
    <row r="438" spans="1:2" ht="13.5" customHeight="1">
      <c r="A438" s="75"/>
    </row>
    <row r="439" spans="1:2" ht="13.5" customHeight="1">
      <c r="A439" s="75"/>
    </row>
  </sheetData>
  <mergeCells count="123">
    <mergeCell ref="A98:AF100"/>
    <mergeCell ref="Q94:R94"/>
    <mergeCell ref="S94:T94"/>
    <mergeCell ref="U94:V94"/>
    <mergeCell ref="W94:X94"/>
    <mergeCell ref="Y94:Z94"/>
    <mergeCell ref="AA94:AB94"/>
    <mergeCell ref="AC94:AD94"/>
    <mergeCell ref="AE94:AF94"/>
    <mergeCell ref="Q95:R95"/>
    <mergeCell ref="S95:T95"/>
    <mergeCell ref="U95:V95"/>
    <mergeCell ref="W95:X95"/>
    <mergeCell ref="Y95:Z95"/>
    <mergeCell ref="AA95:AB95"/>
    <mergeCell ref="AC95:AD95"/>
    <mergeCell ref="AE95:AF95"/>
    <mergeCell ref="A97:B97"/>
    <mergeCell ref="E72:F72"/>
    <mergeCell ref="N72:O72"/>
    <mergeCell ref="S5:S6"/>
    <mergeCell ref="T5:T6"/>
    <mergeCell ref="L82:L85"/>
    <mergeCell ref="Q5:Q6"/>
    <mergeCell ref="R5:R6"/>
    <mergeCell ref="D3:D6"/>
    <mergeCell ref="S3:T3"/>
    <mergeCell ref="E75:F75"/>
    <mergeCell ref="N75:O75"/>
    <mergeCell ref="M82:Q82"/>
    <mergeCell ref="M83:Q83"/>
    <mergeCell ref="M84:Q84"/>
    <mergeCell ref="M85:Q85"/>
    <mergeCell ref="Q4:R4"/>
    <mergeCell ref="S4:T4"/>
    <mergeCell ref="Q3:R3"/>
    <mergeCell ref="E71:F71"/>
    <mergeCell ref="N71:O71"/>
    <mergeCell ref="P5:P6"/>
    <mergeCell ref="L4:L6"/>
    <mergeCell ref="M4:P4"/>
    <mergeCell ref="E61:F61"/>
    <mergeCell ref="AG5:AG6"/>
    <mergeCell ref="Y5:Y6"/>
    <mergeCell ref="Z5:Z6"/>
    <mergeCell ref="AA5:AA6"/>
    <mergeCell ref="AB5:AB6"/>
    <mergeCell ref="AC5:AC6"/>
    <mergeCell ref="A1:A6"/>
    <mergeCell ref="B1:B6"/>
    <mergeCell ref="C1:F2"/>
    <mergeCell ref="G1:P2"/>
    <mergeCell ref="Q1:AG1"/>
    <mergeCell ref="C3:C6"/>
    <mergeCell ref="Q2:T2"/>
    <mergeCell ref="U2:X2"/>
    <mergeCell ref="Y2:AB2"/>
    <mergeCell ref="AC2:AF2"/>
    <mergeCell ref="E3:E6"/>
    <mergeCell ref="F3:F6"/>
    <mergeCell ref="H3:H6"/>
    <mergeCell ref="J3:J6"/>
    <mergeCell ref="L3:P3"/>
    <mergeCell ref="M5:M6"/>
    <mergeCell ref="N5:N6"/>
    <mergeCell ref="O5:O6"/>
    <mergeCell ref="N61:O61"/>
    <mergeCell ref="AA4:AB4"/>
    <mergeCell ref="X5:X6"/>
    <mergeCell ref="AE5:AE6"/>
    <mergeCell ref="AF5:AF6"/>
    <mergeCell ref="U4:V4"/>
    <mergeCell ref="W4:X4"/>
    <mergeCell ref="Y4:Z4"/>
    <mergeCell ref="AC4:AD4"/>
    <mergeCell ref="AE3:AF3"/>
    <mergeCell ref="AE4:AF4"/>
    <mergeCell ref="AE81:AF81"/>
    <mergeCell ref="Q81:R81"/>
    <mergeCell ref="S81:T81"/>
    <mergeCell ref="U81:V81"/>
    <mergeCell ref="W81:X81"/>
    <mergeCell ref="Y81:Z81"/>
    <mergeCell ref="AA81:AB81"/>
    <mergeCell ref="AC81:AD81"/>
    <mergeCell ref="AD5:AD6"/>
    <mergeCell ref="U3:V3"/>
    <mergeCell ref="W3:X3"/>
    <mergeCell ref="U5:U6"/>
    <mergeCell ref="V5:V6"/>
    <mergeCell ref="W5:W6"/>
    <mergeCell ref="Y3:Z3"/>
    <mergeCell ref="AA3:AB3"/>
    <mergeCell ref="AC3:AD3"/>
    <mergeCell ref="U86:V86"/>
    <mergeCell ref="W86:X86"/>
    <mergeCell ref="Y86:Z86"/>
    <mergeCell ref="AA86:AB86"/>
    <mergeCell ref="AC86:AD86"/>
    <mergeCell ref="AE86:AF86"/>
    <mergeCell ref="B92:P92"/>
    <mergeCell ref="Q92:R92"/>
    <mergeCell ref="S92:T92"/>
    <mergeCell ref="U92:V92"/>
    <mergeCell ref="AE92:AF92"/>
    <mergeCell ref="W92:X92"/>
    <mergeCell ref="Y92:Z92"/>
    <mergeCell ref="AA92:AB92"/>
    <mergeCell ref="AC92:AD92"/>
    <mergeCell ref="L89:T89"/>
    <mergeCell ref="L87:T87"/>
    <mergeCell ref="Q86:R86"/>
    <mergeCell ref="S86:T86"/>
    <mergeCell ref="L86:P86"/>
    <mergeCell ref="B93:P93"/>
    <mergeCell ref="Q93:R93"/>
    <mergeCell ref="S93:T93"/>
    <mergeCell ref="U93:V93"/>
    <mergeCell ref="W93:X93"/>
    <mergeCell ref="Y93:Z93"/>
    <mergeCell ref="AA93:AB93"/>
    <mergeCell ref="AC93:AD93"/>
    <mergeCell ref="AE93:AF93"/>
  </mergeCells>
  <pageMargins left="0" right="0" top="0" bottom="0" header="0" footer="0"/>
  <pageSetup paperSize="9" scale="80" orientation="landscape" r:id="rId1"/>
  <headerFooter alignWithMargins="0"/>
  <ignoredErrors>
    <ignoredError sqref="H28 J28:X28" formulaRange="1"/>
    <ignoredError sqref="R63 L57 L30 AB8 L35" formula="1"/>
    <ignoredError sqref="R9:AF9 R8:S8 U8:W8 Y8:AA8 AC8 L9 AE8" unlockedFormula="1"/>
    <ignoredError sqref="T8 X8" formula="1" unlockedFormula="1"/>
    <ignoredError sqref="K71:L72 J75:K75 N74:O74 K74:L74 K73 Y61 AA47 K69:P69 K70:O70 I74 K60:L60 J62:P62 J61:L61 K58 K59:P59 O60 M75:O75" numberStoredAsText="1"/>
    <ignoredError sqref="M61:P61" numberStoredAsText="1" formula="1"/>
    <ignoredError sqref="Q6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2019-07-17T06:43:04Z</cp:lastPrinted>
  <dcterms:created xsi:type="dcterms:W3CDTF">2011-05-05T04:03:53Z</dcterms:created>
  <dcterms:modified xsi:type="dcterms:W3CDTF">2019-09-19T06:17:24Z</dcterms:modified>
</cp:coreProperties>
</file>