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ЭтаКнига" defaultThemeVersion="124226"/>
  <bookViews>
    <workbookView xWindow="105" yWindow="105" windowWidth="10005" windowHeight="7005" tabRatio="750" activeTab="3"/>
  </bookViews>
  <sheets>
    <sheet name="Титул" sheetId="17" r:id="rId1"/>
    <sheet name="График" sheetId="16" r:id="rId2"/>
    <sheet name="План" sheetId="15" r:id="rId3"/>
    <sheet name="План 2" sheetId="21" r:id="rId4"/>
    <sheet name="Кабинеты" sheetId="11" r:id="rId5"/>
    <sheet name="Пояснительная записка" sheetId="18" r:id="rId6"/>
    <sheet name="Наименование компетенций" sheetId="19" r:id="rId7"/>
    <sheet name="Start" sheetId="9" state="hidden" r:id="rId8"/>
    <sheet name="Компетенции" sheetId="20" r:id="rId9"/>
  </sheets>
  <calcPr calcId="144525"/>
</workbook>
</file>

<file path=xl/calcChain.xml><?xml version="1.0" encoding="utf-8"?>
<calcChain xmlns="http://schemas.openxmlformats.org/spreadsheetml/2006/main">
  <c r="AA32" i="21" l="1"/>
  <c r="G26" i="21"/>
  <c r="H26" i="21"/>
  <c r="I26" i="21"/>
  <c r="J26" i="21"/>
  <c r="K26" i="21"/>
  <c r="L26" i="21"/>
  <c r="M26" i="21"/>
  <c r="M11" i="21" s="1"/>
  <c r="N26" i="21"/>
  <c r="O26" i="21"/>
  <c r="P26" i="21"/>
  <c r="Q26" i="21"/>
  <c r="Q11" i="21" s="1"/>
  <c r="R26" i="21"/>
  <c r="S26" i="21"/>
  <c r="T26" i="21"/>
  <c r="U26" i="21"/>
  <c r="U11" i="21" s="1"/>
  <c r="V26" i="21"/>
  <c r="W26" i="21"/>
  <c r="W11" i="21" s="1"/>
  <c r="X26" i="21"/>
  <c r="F26" i="21"/>
  <c r="AA59" i="21"/>
  <c r="AA58" i="21"/>
  <c r="J58" i="21"/>
  <c r="AA57" i="21"/>
  <c r="J57" i="21"/>
  <c r="AA56" i="21"/>
  <c r="X55" i="21"/>
  <c r="W55" i="21"/>
  <c r="V55" i="21"/>
  <c r="U55" i="21"/>
  <c r="T55" i="21"/>
  <c r="S55" i="21"/>
  <c r="R55" i="21"/>
  <c r="Q55" i="21"/>
  <c r="P55" i="21"/>
  <c r="O55" i="21"/>
  <c r="AA55" i="21" s="1"/>
  <c r="N55" i="21"/>
  <c r="M55" i="21"/>
  <c r="L55" i="21"/>
  <c r="K55" i="21"/>
  <c r="J55" i="21"/>
  <c r="I55" i="21"/>
  <c r="H55" i="21"/>
  <c r="G55" i="21"/>
  <c r="F55" i="21"/>
  <c r="AA54" i="21"/>
  <c r="J54" i="21"/>
  <c r="AA53" i="21"/>
  <c r="J53" i="21"/>
  <c r="AA52" i="21"/>
  <c r="J52" i="21"/>
  <c r="X51" i="21"/>
  <c r="W51" i="21"/>
  <c r="V51" i="21"/>
  <c r="U51" i="21"/>
  <c r="T51" i="21"/>
  <c r="S51" i="21"/>
  <c r="R51" i="21"/>
  <c r="Q51" i="21"/>
  <c r="P51" i="21"/>
  <c r="O51" i="21"/>
  <c r="AA51" i="21" s="1"/>
  <c r="N51" i="21"/>
  <c r="M51" i="21"/>
  <c r="L51" i="21"/>
  <c r="K51" i="21"/>
  <c r="J51" i="21"/>
  <c r="I51" i="21"/>
  <c r="H51" i="21"/>
  <c r="G51" i="21"/>
  <c r="F51" i="21"/>
  <c r="AA50" i="21"/>
  <c r="J50" i="21"/>
  <c r="AA49" i="21"/>
  <c r="J49" i="21"/>
  <c r="AA48" i="21"/>
  <c r="AA47" i="21"/>
  <c r="AA46" i="21"/>
  <c r="AA45" i="21"/>
  <c r="X44" i="21"/>
  <c r="W44" i="21"/>
  <c r="W42" i="21" s="1"/>
  <c r="V44" i="21"/>
  <c r="U44" i="21"/>
  <c r="U42" i="21" s="1"/>
  <c r="T44" i="21"/>
  <c r="S44" i="21"/>
  <c r="S42" i="21" s="1"/>
  <c r="R44" i="21"/>
  <c r="Q44" i="21"/>
  <c r="Q42" i="21" s="1"/>
  <c r="P44" i="21"/>
  <c r="O44" i="21"/>
  <c r="O42" i="21" s="1"/>
  <c r="AA42" i="21" s="1"/>
  <c r="N44" i="21"/>
  <c r="M44" i="21"/>
  <c r="M42" i="21" s="1"/>
  <c r="L44" i="21"/>
  <c r="K44" i="21"/>
  <c r="K42" i="21" s="1"/>
  <c r="J44" i="21"/>
  <c r="I44" i="21"/>
  <c r="I42" i="21" s="1"/>
  <c r="H44" i="21"/>
  <c r="G44" i="21"/>
  <c r="G42" i="21" s="1"/>
  <c r="F44" i="21"/>
  <c r="AA43" i="21"/>
  <c r="X42" i="21"/>
  <c r="V42" i="21"/>
  <c r="T42" i="21"/>
  <c r="R42" i="21"/>
  <c r="P42" i="21"/>
  <c r="N42" i="21"/>
  <c r="L42" i="21"/>
  <c r="J42" i="21"/>
  <c r="H42" i="21"/>
  <c r="F42" i="21"/>
  <c r="AA41" i="21"/>
  <c r="AA40" i="21"/>
  <c r="J40" i="21"/>
  <c r="AA39" i="21"/>
  <c r="AA38" i="21"/>
  <c r="AA37" i="21"/>
  <c r="J37" i="21"/>
  <c r="J33" i="21" s="1"/>
  <c r="AA36" i="21"/>
  <c r="J36" i="21"/>
  <c r="AA35" i="21"/>
  <c r="AA34" i="21"/>
  <c r="X33" i="21"/>
  <c r="W33" i="21"/>
  <c r="V33" i="21"/>
  <c r="U33" i="21"/>
  <c r="T33" i="21"/>
  <c r="S33" i="21"/>
  <c r="R33" i="21"/>
  <c r="Q33" i="21"/>
  <c r="P33" i="21"/>
  <c r="O33" i="21"/>
  <c r="L33" i="21"/>
  <c r="K33" i="21"/>
  <c r="I33" i="21"/>
  <c r="H33" i="21"/>
  <c r="G33" i="21"/>
  <c r="F33" i="21"/>
  <c r="AA31" i="21"/>
  <c r="AA30" i="21"/>
  <c r="AA29" i="21"/>
  <c r="J29" i="21"/>
  <c r="AA28" i="21"/>
  <c r="AA27" i="21"/>
  <c r="J27" i="21"/>
  <c r="AA24" i="21"/>
  <c r="J24" i="21"/>
  <c r="I24" i="21"/>
  <c r="I21" i="21" s="1"/>
  <c r="I11" i="21" s="1"/>
  <c r="I10" i="21" s="1"/>
  <c r="G24" i="21"/>
  <c r="G21" i="21" s="1"/>
  <c r="AA23" i="21"/>
  <c r="J23" i="21"/>
  <c r="AA22" i="21"/>
  <c r="J22" i="21"/>
  <c r="X21" i="21"/>
  <c r="W21" i="21"/>
  <c r="V21" i="21"/>
  <c r="U21" i="21"/>
  <c r="T21" i="21"/>
  <c r="S21" i="21"/>
  <c r="R21" i="21"/>
  <c r="Q21" i="21"/>
  <c r="P21" i="21"/>
  <c r="O21" i="21"/>
  <c r="AA21" i="21" s="1"/>
  <c r="N21" i="21"/>
  <c r="M21" i="21"/>
  <c r="L21" i="21"/>
  <c r="K21" i="21"/>
  <c r="H21" i="21"/>
  <c r="F21" i="21"/>
  <c r="AA20" i="21"/>
  <c r="J20" i="21"/>
  <c r="AA19" i="21"/>
  <c r="J19" i="21"/>
  <c r="AA18" i="21"/>
  <c r="J18" i="21"/>
  <c r="AA17" i="21"/>
  <c r="J17" i="21"/>
  <c r="AA16" i="21"/>
  <c r="J16" i="21"/>
  <c r="AA15" i="21"/>
  <c r="J15" i="21"/>
  <c r="AA14" i="21"/>
  <c r="AA13" i="21"/>
  <c r="J13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K11" i="21" s="1"/>
  <c r="I12" i="21"/>
  <c r="H12" i="21"/>
  <c r="G12" i="21"/>
  <c r="F12" i="21"/>
  <c r="F11" i="21" s="1"/>
  <c r="F10" i="21" s="1"/>
  <c r="Y11" i="21"/>
  <c r="X11" i="21"/>
  <c r="X10" i="21" s="1"/>
  <c r="X8" i="21" s="1"/>
  <c r="V11" i="21"/>
  <c r="T11" i="21"/>
  <c r="T10" i="21" s="1"/>
  <c r="T8" i="21" s="1"/>
  <c r="R11" i="21"/>
  <c r="P11" i="21"/>
  <c r="P10" i="21" s="1"/>
  <c r="P8" i="21" s="1"/>
  <c r="N11" i="21"/>
  <c r="L11" i="21"/>
  <c r="L10" i="21" s="1"/>
  <c r="H11" i="21"/>
  <c r="V10" i="21"/>
  <c r="V8" i="21" s="1"/>
  <c r="R10" i="21"/>
  <c r="R8" i="21" s="1"/>
  <c r="N10" i="21"/>
  <c r="H10" i="21"/>
  <c r="AA26" i="21" l="1"/>
  <c r="J12" i="21"/>
  <c r="S11" i="21"/>
  <c r="S10" i="21" s="1"/>
  <c r="S8" i="21" s="1"/>
  <c r="M10" i="21"/>
  <c r="W10" i="21"/>
  <c r="W8" i="21" s="1"/>
  <c r="O11" i="21"/>
  <c r="O10" i="21" s="1"/>
  <c r="O8" i="21" s="1"/>
  <c r="G11" i="21"/>
  <c r="G10" i="21" s="1"/>
  <c r="U10" i="21"/>
  <c r="U8" i="21" s="1"/>
  <c r="K10" i="21"/>
  <c r="Q10" i="21"/>
  <c r="Q8" i="21" s="1"/>
  <c r="J21" i="21"/>
  <c r="AA33" i="21"/>
  <c r="AA44" i="21"/>
  <c r="AA30" i="15"/>
  <c r="AA31" i="15"/>
  <c r="G26" i="15"/>
  <c r="H26" i="15"/>
  <c r="I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F26" i="15"/>
  <c r="AA27" i="15"/>
  <c r="AA28" i="15"/>
  <c r="AA29" i="15"/>
  <c r="X21" i="15"/>
  <c r="W21" i="15"/>
  <c r="T21" i="15"/>
  <c r="U21" i="15"/>
  <c r="S21" i="15"/>
  <c r="Q21" i="15"/>
  <c r="O21" i="15"/>
  <c r="H21" i="15"/>
  <c r="K21" i="15"/>
  <c r="L21" i="15"/>
  <c r="M21" i="15"/>
  <c r="N21" i="15"/>
  <c r="F21" i="15"/>
  <c r="J29" i="15"/>
  <c r="J27" i="15"/>
  <c r="J26" i="15" s="1"/>
  <c r="M54" i="15"/>
  <c r="N54" i="15"/>
  <c r="M50" i="15"/>
  <c r="N50" i="15"/>
  <c r="M43" i="15"/>
  <c r="N43" i="15"/>
  <c r="O43" i="15"/>
  <c r="M12" i="15"/>
  <c r="N12" i="15"/>
  <c r="P21" i="15"/>
  <c r="R21" i="15"/>
  <c r="V21" i="15"/>
  <c r="AA14" i="15"/>
  <c r="AA15" i="15"/>
  <c r="AA16" i="15"/>
  <c r="AA17" i="15"/>
  <c r="AA18" i="15"/>
  <c r="AA19" i="15"/>
  <c r="AA20" i="15"/>
  <c r="AA22" i="15"/>
  <c r="AA23" i="15"/>
  <c r="AA24" i="15"/>
  <c r="AA33" i="15"/>
  <c r="AA34" i="15"/>
  <c r="AA35" i="15"/>
  <c r="AA36" i="15"/>
  <c r="AA37" i="15"/>
  <c r="AA38" i="15"/>
  <c r="AA39" i="15"/>
  <c r="AA40" i="15"/>
  <c r="AA42" i="15"/>
  <c r="AA44" i="15"/>
  <c r="AA45" i="15"/>
  <c r="AA46" i="15"/>
  <c r="AA47" i="15"/>
  <c r="AA48" i="15"/>
  <c r="AA49" i="15"/>
  <c r="AA51" i="15"/>
  <c r="AA52" i="15"/>
  <c r="AA53" i="15"/>
  <c r="AA55" i="15"/>
  <c r="AA56" i="15"/>
  <c r="AA57" i="15"/>
  <c r="AA58" i="15"/>
  <c r="AA13" i="15"/>
  <c r="J11" i="21" l="1"/>
  <c r="J10" i="21" s="1"/>
  <c r="AA10" i="21"/>
  <c r="J8" i="21"/>
  <c r="M11" i="15"/>
  <c r="AA26" i="15"/>
  <c r="N11" i="15"/>
  <c r="M41" i="15"/>
  <c r="N41" i="15"/>
  <c r="J24" i="15"/>
  <c r="I24" i="15"/>
  <c r="I21" i="15" s="1"/>
  <c r="F12" i="15"/>
  <c r="G12" i="15"/>
  <c r="H12" i="15"/>
  <c r="I12" i="15"/>
  <c r="J51" i="15"/>
  <c r="N10" i="15" l="1"/>
  <c r="G24" i="15"/>
  <c r="G21" i="15" s="1"/>
  <c r="F11" i="15"/>
  <c r="I11" i="15"/>
  <c r="H11" i="15"/>
  <c r="J22" i="15"/>
  <c r="J19" i="15"/>
  <c r="J20" i="15"/>
  <c r="J23" i="15"/>
  <c r="J13" i="15"/>
  <c r="J15" i="15"/>
  <c r="J16" i="15"/>
  <c r="J17" i="15"/>
  <c r="J18" i="15"/>
  <c r="AA21" i="15"/>
  <c r="K12" i="15"/>
  <c r="L12" i="15"/>
  <c r="O12" i="15"/>
  <c r="P12" i="15"/>
  <c r="P11" i="15" s="1"/>
  <c r="Q12" i="15"/>
  <c r="R12" i="15"/>
  <c r="S12" i="15"/>
  <c r="T12" i="15"/>
  <c r="T11" i="15" s="1"/>
  <c r="U12" i="15"/>
  <c r="V12" i="15"/>
  <c r="W12" i="15"/>
  <c r="X12" i="15"/>
  <c r="J21" i="15" l="1"/>
  <c r="R11" i="15"/>
  <c r="G11" i="15"/>
  <c r="V11" i="15"/>
  <c r="O11" i="15"/>
  <c r="Q11" i="15"/>
  <c r="S11" i="15"/>
  <c r="U11" i="15"/>
  <c r="X11" i="15"/>
  <c r="L11" i="15"/>
  <c r="K11" i="15"/>
  <c r="W11" i="15"/>
  <c r="J12" i="15"/>
  <c r="J11" i="15" l="1"/>
  <c r="R50" i="15" l="1"/>
  <c r="S50" i="15"/>
  <c r="T50" i="15"/>
  <c r="U50" i="15"/>
  <c r="V50" i="15"/>
  <c r="W50" i="15"/>
  <c r="X50" i="15"/>
  <c r="J48" i="15"/>
  <c r="J49" i="15"/>
  <c r="M10" i="15"/>
  <c r="F54" i="15" l="1"/>
  <c r="G54" i="15"/>
  <c r="H54" i="15"/>
  <c r="I54" i="15"/>
  <c r="K54" i="15"/>
  <c r="L54" i="15"/>
  <c r="F50" i="15"/>
  <c r="G50" i="15"/>
  <c r="H50" i="15"/>
  <c r="I50" i="15"/>
  <c r="K50" i="15"/>
  <c r="L50" i="15"/>
  <c r="F43" i="15"/>
  <c r="G43" i="15"/>
  <c r="H43" i="15"/>
  <c r="I43" i="15"/>
  <c r="K43" i="15"/>
  <c r="L43" i="15"/>
  <c r="F41" i="15" l="1"/>
  <c r="H41" i="15"/>
  <c r="L41" i="15"/>
  <c r="K41" i="15"/>
  <c r="I41" i="15"/>
  <c r="G41" i="15"/>
  <c r="G32" i="15"/>
  <c r="H32" i="15"/>
  <c r="I32" i="15"/>
  <c r="K32" i="15"/>
  <c r="L32" i="15"/>
  <c r="F32" i="15"/>
  <c r="J57" i="15"/>
  <c r="F10" i="15" l="1"/>
  <c r="I10" i="15"/>
  <c r="K10" i="15"/>
  <c r="L10" i="15"/>
  <c r="P54" i="15"/>
  <c r="Q54" i="15"/>
  <c r="R54" i="15"/>
  <c r="S54" i="15"/>
  <c r="T54" i="15"/>
  <c r="U54" i="15"/>
  <c r="V54" i="15"/>
  <c r="W54" i="15"/>
  <c r="X54" i="15"/>
  <c r="O54" i="15"/>
  <c r="P50" i="15"/>
  <c r="Q50" i="15"/>
  <c r="P43" i="15"/>
  <c r="Q43" i="15"/>
  <c r="R43" i="15"/>
  <c r="R41" i="15" s="1"/>
  <c r="S43" i="15"/>
  <c r="S41" i="15" s="1"/>
  <c r="T43" i="15"/>
  <c r="T41" i="15" s="1"/>
  <c r="U43" i="15"/>
  <c r="V43" i="15"/>
  <c r="V41" i="15" s="1"/>
  <c r="W43" i="15"/>
  <c r="X43" i="15"/>
  <c r="J56" i="15"/>
  <c r="J53" i="15"/>
  <c r="J52" i="15"/>
  <c r="J43" i="15"/>
  <c r="J39" i="15"/>
  <c r="J36" i="15"/>
  <c r="J35" i="15"/>
  <c r="AA43" i="15" l="1"/>
  <c r="AA54" i="15"/>
  <c r="U41" i="15"/>
  <c r="W41" i="15"/>
  <c r="X41" i="15"/>
  <c r="Q41" i="15"/>
  <c r="J54" i="15"/>
  <c r="P41" i="15"/>
  <c r="J32" i="15"/>
  <c r="P32" i="15" l="1"/>
  <c r="P10" i="15" s="1"/>
  <c r="P8" i="15" s="1"/>
  <c r="Q32" i="15"/>
  <c r="R32" i="15"/>
  <c r="R10" i="15" s="1"/>
  <c r="R8" i="15" s="1"/>
  <c r="S32" i="15"/>
  <c r="T32" i="15"/>
  <c r="T10" i="15" s="1"/>
  <c r="T8" i="15" s="1"/>
  <c r="U32" i="15"/>
  <c r="V32" i="15"/>
  <c r="W32" i="15"/>
  <c r="X32" i="15"/>
  <c r="O32" i="15"/>
  <c r="AA32" i="15" l="1"/>
  <c r="Y11" i="15"/>
  <c r="X10" i="15"/>
  <c r="W10" i="15"/>
  <c r="W8" i="15" s="1"/>
  <c r="V10" i="15"/>
  <c r="V8" i="15" s="1"/>
  <c r="U10" i="15"/>
  <c r="U8" i="15" s="1"/>
  <c r="S10" i="15"/>
  <c r="S8" i="15" s="1"/>
  <c r="Q10" i="15"/>
  <c r="Q8" i="15" s="1"/>
  <c r="H10" i="15"/>
  <c r="G10" i="15"/>
  <c r="X8" i="15" l="1"/>
  <c r="O50" i="15"/>
  <c r="AA50" i="15" s="1"/>
  <c r="O41" i="15" l="1"/>
  <c r="J50" i="15"/>
  <c r="J41" i="15" s="1"/>
  <c r="J10" i="15" s="1"/>
  <c r="O10" i="15" l="1"/>
  <c r="AA10" i="15" s="1"/>
  <c r="AA41" i="15"/>
  <c r="J8" i="15" l="1"/>
  <c r="O8" i="15"/>
</calcChain>
</file>

<file path=xl/sharedStrings.xml><?xml version="1.0" encoding="utf-8"?>
<sst xmlns="http://schemas.openxmlformats.org/spreadsheetml/2006/main" count="979" uniqueCount="438">
  <si>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</si>
  <si>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</si>
  <si>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</si>
  <si>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</si>
  <si>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</si>
  <si>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</si>
  <si>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</si>
  <si>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</si>
  <si>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</si>
  <si>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</si>
  <si>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</si>
  <si>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</si>
  <si>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</si>
  <si>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</si>
  <si>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</si>
  <si>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Основы электротехники</t>
  </si>
  <si>
    <t>Допуски и технические измерения</t>
  </si>
  <si>
    <t>Безопасность жизнедеятельности</t>
  </si>
  <si>
    <t>Профессиональные модули</t>
  </si>
  <si>
    <t>Учебная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</si>
  <si>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</si>
  <si>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</si>
  <si>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</si>
  <si>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</si>
  <si>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</si>
  <si>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</si>
  <si>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</si>
  <si>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</si>
  <si>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</si>
  <si>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</si>
  <si>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Производственная практика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</si>
  <si>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</si>
  <si>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</si>
  <si>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</si>
  <si>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</si>
  <si>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</si>
  <si>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</si>
  <si>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</si>
  <si>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</si>
  <si>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</si>
  <si>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</si>
  <si>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</si>
  <si>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</si>
  <si>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</si>
  <si>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</si>
  <si>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</si>
  <si>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1</t>
  </si>
  <si>
    <t>Курс 2</t>
  </si>
  <si>
    <t>Курс 3</t>
  </si>
  <si>
    <t>Курсовые проекты (работы)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</si>
  <si>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</si>
  <si>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</si>
  <si>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</si>
  <si>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</si>
  <si>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</si>
  <si>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</si>
  <si>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</si>
  <si>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</si>
  <si>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</si>
  <si>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</si>
  <si>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</si>
  <si>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</si>
  <si>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</si>
  <si>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</si>
  <si>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</si>
  <si>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</si>
  <si>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</si>
  <si>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</si>
  <si>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</si>
  <si>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</si>
  <si>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</si>
  <si>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</si>
  <si>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</si>
  <si>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</si>
  <si>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</si>
  <si>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</si>
  <si>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</si>
  <si>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</si>
  <si>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</si>
  <si>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</si>
  <si>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</si>
  <si>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</si>
  <si>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</si>
  <si>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</si>
  <si>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</si>
  <si>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</si>
  <si>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</si>
  <si>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</si>
  <si>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</si>
  <si>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Физика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</si>
  <si>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</si>
  <si>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</si>
  <si>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</si>
  <si>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</si>
  <si>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</si>
  <si>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</si>
  <si>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</si>
  <si>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</si>
  <si>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</si>
  <si>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</si>
  <si>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</si>
  <si>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</si>
  <si>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</si>
  <si>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</si>
  <si>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</si>
  <si>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</si>
  <si>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</si>
  <si>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</si>
  <si>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</si>
  <si>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</si>
  <si>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</si>
  <si>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</si>
  <si>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</si>
  <si>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</si>
  <si>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</si>
  <si>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</si>
  <si>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</si>
  <si>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</si>
  <si>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</si>
  <si>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</si>
  <si>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</si>
  <si>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</si>
  <si>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</si>
  <si>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</si>
  <si>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</si>
  <si>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</si>
  <si>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</si>
  <si>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</si>
  <si>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</si>
  <si>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</si>
  <si>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</si>
  <si>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</si>
  <si>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</si>
  <si>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К</t>
  </si>
  <si>
    <t>А</t>
  </si>
  <si>
    <t>Г</t>
  </si>
  <si>
    <t>Обозначения:</t>
  </si>
  <si>
    <t xml:space="preserve">   Обучение по циклам и разделу "Физическая культура"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</si>
  <si>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</si>
  <si>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</si>
  <si>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</si>
  <si>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</si>
  <si>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</si>
  <si>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</si>
  <si>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</si>
  <si>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</si>
  <si>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</si>
  <si>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</si>
  <si>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</si>
  <si>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</si>
  <si>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</si>
  <si>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</si>
  <si>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</si>
  <si>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</si>
  <si>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</si>
  <si>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</si>
  <si>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</si>
  <si>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</si>
  <si>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ОП.00</t>
  </si>
  <si>
    <t>Общепрофессиональный учебный  цикл</t>
  </si>
  <si>
    <t>Основы инженерной  графики</t>
  </si>
  <si>
    <t>ОП.01</t>
  </si>
  <si>
    <t>Основы материаловедения</t>
  </si>
  <si>
    <t>ОП.03</t>
  </si>
  <si>
    <t>ОП.04</t>
  </si>
  <si>
    <t>ОП.05</t>
  </si>
  <si>
    <t>ОП.06</t>
  </si>
  <si>
    <t>Основы экономики</t>
  </si>
  <si>
    <t>П.00</t>
  </si>
  <si>
    <t>ПМ.00</t>
  </si>
  <si>
    <t>ПМ.01</t>
  </si>
  <si>
    <t>МДК.01.01</t>
  </si>
  <si>
    <t>МДК.01.02</t>
  </si>
  <si>
    <t>УП.01</t>
  </si>
  <si>
    <t>ПП.01</t>
  </si>
  <si>
    <t>Сварка  и резка деталей из различных сталей, цветных металлов и их сплавов, чугунов во всех пространственных положениях</t>
  </si>
  <si>
    <t>МДК.02.01</t>
  </si>
  <si>
    <t>УП.02</t>
  </si>
  <si>
    <t>ПП.02</t>
  </si>
  <si>
    <t>Проиводственная практика</t>
  </si>
  <si>
    <t>МДК.04.01</t>
  </si>
  <si>
    <t>УП.04</t>
  </si>
  <si>
    <t>ПП.04</t>
  </si>
  <si>
    <t>очная</t>
  </si>
  <si>
    <t>2г 10 м</t>
  </si>
  <si>
    <t>_________________Казакова М.Ю.</t>
  </si>
  <si>
    <t>17 нед</t>
  </si>
  <si>
    <t>23 нед</t>
  </si>
  <si>
    <t>`--,--,--,Э</t>
  </si>
  <si>
    <t>`--,--,--,ДЗ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</si>
  <si>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</si>
  <si>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</si>
  <si>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</si>
  <si>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</si>
  <si>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</si>
  <si>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</si>
  <si>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</si>
  <si>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>всего</t>
  </si>
  <si>
    <t>Государственная итоговая аттестация</t>
  </si>
  <si>
    <t>диф.зачетов</t>
  </si>
  <si>
    <t>зачетов</t>
  </si>
  <si>
    <t>эк</t>
  </si>
  <si>
    <t>ДЗ</t>
  </si>
  <si>
    <t>Профессиональный учебный цикл</t>
  </si>
  <si>
    <t>Всего по циклам ОПОП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</si>
  <si>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</si>
  <si>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</si>
  <si>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</si>
  <si>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</si>
  <si>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</si>
  <si>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</si>
  <si>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</si>
  <si>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</si>
  <si>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 курс</t>
  </si>
  <si>
    <t>15.01.05</t>
  </si>
  <si>
    <t>Кабинеты:</t>
  </si>
  <si>
    <t>Лаборатории:</t>
  </si>
  <si>
    <t>Спортивный комплекс:</t>
  </si>
  <si>
    <t>1. Спортивный зал</t>
  </si>
  <si>
    <t>Залы:</t>
  </si>
  <si>
    <t>1. Библиотека</t>
  </si>
  <si>
    <t>2. Читальный зал с выходом в сеть Интернет</t>
  </si>
  <si>
    <t>3. Актовый зал</t>
  </si>
  <si>
    <t>1. Материаловедения</t>
  </si>
  <si>
    <t>3. Испытания материалов и контроля качества сварных соединний</t>
  </si>
  <si>
    <t>Мастерские:</t>
  </si>
  <si>
    <t>1. Слесарная</t>
  </si>
  <si>
    <t>Полигоны:</t>
  </si>
  <si>
    <t>1. Сварочный</t>
  </si>
  <si>
    <t>ОП.08*</t>
  </si>
  <si>
    <t xml:space="preserve">Технология производства сварных конструкций </t>
  </si>
  <si>
    <t>МДК 01.03</t>
  </si>
  <si>
    <t>Подготовительные и сварочные операции перед сваркой</t>
  </si>
  <si>
    <t>МДК 01.04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</si>
  <si>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</si>
  <si>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</si>
  <si>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ПМ.02</t>
  </si>
  <si>
    <t>ПМ.04*</t>
  </si>
  <si>
    <t>Частично механизированная сварка (наплавка) плавлением</t>
  </si>
  <si>
    <t>экзаменов</t>
  </si>
  <si>
    <t>Кировское областное государственное профессиональное образовательное автономное учреждение                                            "Вятский электромашиностроительный техникум"</t>
  </si>
  <si>
    <t>основного общего образования (с получением среднего общего образования)</t>
  </si>
  <si>
    <t>от 29.01.2016</t>
  </si>
  <si>
    <t>№ 50</t>
  </si>
  <si>
    <t>Сварщик ручной дуговой сварки плавящимся покрытым электродом</t>
  </si>
  <si>
    <t>Сварщик частично механизированной сварки плавлением</t>
  </si>
  <si>
    <t>Директор КОГПОАУ  ВЭМТ</t>
  </si>
  <si>
    <t>основной профессиональной образовательной программы среднего  профессионального образования</t>
  </si>
  <si>
    <t>по профессии среднего профессионального образования</t>
  </si>
  <si>
    <t>`--,Э</t>
  </si>
  <si>
    <t>КомЭ</t>
  </si>
  <si>
    <t>ОП.02</t>
  </si>
  <si>
    <t>Подготовительно - сварочные работы и контроль качества сварных швов после сварки</t>
  </si>
  <si>
    <t>Техника и технология ручной дуговой сварки (наплавки, резки) покрытым электродом</t>
  </si>
  <si>
    <t>Техника и технология  частично-механизированной сварки (наплавки) плавлением в защитном газе</t>
  </si>
  <si>
    <t>ОП.07*</t>
  </si>
  <si>
    <t xml:space="preserve">Основы технологии сварки и сварочное оборудование </t>
  </si>
  <si>
    <t>`--,ДЗ</t>
  </si>
  <si>
    <t>Математика</t>
  </si>
  <si>
    <t>ПК 4.3.</t>
  </si>
  <si>
    <t>ПК 4.2.</t>
  </si>
  <si>
    <t>ПК 4.1.</t>
  </si>
  <si>
    <t>Выполнять дуговую резку различных деталей.</t>
  </si>
  <si>
    <t>ПК 2.4.</t>
  </si>
  <si>
    <t>Выполнять ручную дуговую наплавку покрытыми электродами различных деталей.</t>
  </si>
  <si>
    <t>ПК 2.3.</t>
  </si>
  <si>
    <t>Выполнять ручную дуговую сварку различных деталей из цветных металлов и сплавов во всех пространственных положениях сварного шва.</t>
  </si>
  <si>
    <t>ПК 2.2.</t>
  </si>
  <si>
    <t>Выполнять ручную дуговую сварку различных деталей из углеродистых и конструкционных сталей во всех пространственных положениях сварного шва.</t>
  </si>
  <si>
    <t xml:space="preserve">ПК 2.1. </t>
  </si>
  <si>
    <t>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</t>
  </si>
  <si>
    <t>ПК 1.9.</t>
  </si>
  <si>
    <t>Зачищать и удалять поверхностные дефекты сварных швов после сварки.</t>
  </si>
  <si>
    <t>ПК 1.8.</t>
  </si>
  <si>
    <t>Выполнять предварительный, сопутствующий (межслойный) подогрева металла.</t>
  </si>
  <si>
    <t>ПК 1.7.</t>
  </si>
  <si>
    <t xml:space="preserve"> Проводить контроль подготовки и сборки элементов конструкции под сварку.</t>
  </si>
  <si>
    <t>ПК 1.6.</t>
  </si>
  <si>
    <t xml:space="preserve"> Выполнять сборку и подготовку элементов конструкции под сварку.</t>
  </si>
  <si>
    <t>ПК 1.5.</t>
  </si>
  <si>
    <t xml:space="preserve"> Подготавливать и проверять сварочные материалы для различных способов сварки.</t>
  </si>
  <si>
    <t>ПК 1.4.</t>
  </si>
  <si>
    <t xml:space="preserve">ПК 1.3. </t>
  </si>
  <si>
    <t>Использовать конструкторскую, нормативно-техническую и производственно-технологическую документацию по сварке.</t>
  </si>
  <si>
    <t>ПК 1.2</t>
  </si>
  <si>
    <t>Читать чертежи средней сложности и сложных сварных металлоконструкций.</t>
  </si>
  <si>
    <t>ПК 1.1.</t>
  </si>
  <si>
    <t>Работать в команде, эффективно общаться с коллегами, руководством, клиентами.</t>
  </si>
  <si>
    <t>ОК 6.</t>
  </si>
  <si>
    <t>Использовать информационно-коммуникационные технологии в профессиональной деятельности.</t>
  </si>
  <si>
    <t>ОК 5.</t>
  </si>
  <si>
    <t>ОК 4.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</si>
  <si>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</si>
  <si>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ОК 3.</t>
  </si>
  <si>
    <t>Организовывать собственную деятельность, исходя из цели и способов её достижения, определённых руководителем.</t>
  </si>
  <si>
    <t>ОК 2.</t>
  </si>
  <si>
    <t>Понимать сущность и социальную значимость своей будующей профессии, проявлять к ней устойчивый интерес.</t>
  </si>
  <si>
    <t>ОК 1.</t>
  </si>
  <si>
    <t>Содержание</t>
  </si>
  <si>
    <t>Астрономия</t>
  </si>
  <si>
    <t xml:space="preserve">   Обучение по циклам и разделу "Физическая культура",                                                                                      1 день в неделю  учебная практиуа</t>
  </si>
  <si>
    <t>2. Электротехники и  сварочного оборудования</t>
  </si>
  <si>
    <t>2. Сварочная для сварки металов</t>
  </si>
  <si>
    <t>3. сварочная для сварки неметаллических материалов</t>
  </si>
  <si>
    <t>Основы безопасности жизнедеятельности</t>
  </si>
  <si>
    <t xml:space="preserve">Информатика </t>
  </si>
  <si>
    <t>Основы проектной деятельности</t>
  </si>
  <si>
    <t>16 нед</t>
  </si>
  <si>
    <t>21 нед</t>
  </si>
  <si>
    <t>2-8</t>
  </si>
  <si>
    <t>9-15</t>
  </si>
  <si>
    <t>16-22</t>
  </si>
  <si>
    <t>4-10</t>
  </si>
  <si>
    <t>11-17</t>
  </si>
  <si>
    <t>18-24</t>
  </si>
  <si>
    <t>25 нояб-1 дек</t>
  </si>
  <si>
    <t>6-12</t>
  </si>
  <si>
    <t>13-19</t>
  </si>
  <si>
    <t>20-26</t>
  </si>
  <si>
    <t>3 недели</t>
  </si>
  <si>
    <t>Введение в профессию*</t>
  </si>
  <si>
    <t>Основы предпринимательства *</t>
  </si>
  <si>
    <t>Основы финансовой грамотности</t>
  </si>
  <si>
    <t>`--,--,Э</t>
  </si>
  <si>
    <t>Сварщик (ручной  и частично механизированной сварки (наплавки)</t>
  </si>
  <si>
    <t>1. Безопасности жизнедеятельности и охраны труда</t>
  </si>
  <si>
    <t>2. Технической графики</t>
  </si>
  <si>
    <t>3. Теорерических основ сварки и резки</t>
  </si>
  <si>
    <t>4. Информатики</t>
  </si>
  <si>
    <t>ОК 7.</t>
  </si>
  <si>
    <t>Проявлять гражданско-патриотическую позицию, демонстрировать осознанное поведение на основе традиционных общечеловеческих ценностей,  применять стандарты антикоррупционного поведения.</t>
  </si>
  <si>
    <t>ОК 8.</t>
  </si>
  <si>
    <t>Использовать знания по финансовой грамотности, планировать предпринимательскую деятельность в профессиональной сфере.</t>
  </si>
  <si>
    <t>`--,--,ДЗ</t>
  </si>
  <si>
    <t>технологический</t>
  </si>
  <si>
    <t>теоретическое обучение</t>
  </si>
  <si>
    <t>Лабораторные и практические занятия</t>
  </si>
  <si>
    <t>учебная практика/производственная практика</t>
  </si>
  <si>
    <t>промежуточная аттестация</t>
  </si>
  <si>
    <t>1 нед</t>
  </si>
  <si>
    <t>`--,ДЗ,</t>
  </si>
  <si>
    <t>Общие учебные предметы</t>
  </si>
  <si>
    <t>Предметы по выбору из обязательных предметных областей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</si>
  <si>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</si>
  <si>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</si>
  <si>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</si>
  <si>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</si>
  <si>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</si>
  <si>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</si>
  <si>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</si>
  <si>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</si>
  <si>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</si>
  <si>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</si>
  <si>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</si>
  <si>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"____"_________________2022г</t>
  </si>
  <si>
    <t>1-7</t>
  </si>
  <si>
    <t>8-14</t>
  </si>
  <si>
    <t>15-21</t>
  </si>
  <si>
    <t>22-28</t>
  </si>
  <si>
    <t>29 сен - 5 окт</t>
  </si>
  <si>
    <t>27 окт - 2 ноя</t>
  </si>
  <si>
    <t>3-7</t>
  </si>
  <si>
    <t>29 дек - 4 янв</t>
  </si>
  <si>
    <t>5-11</t>
  </si>
  <si>
    <t>12-18</t>
  </si>
  <si>
    <t>19-25</t>
  </si>
  <si>
    <t>26 янв - 1 фев</t>
  </si>
  <si>
    <t>23 фев - 1 мар</t>
  </si>
  <si>
    <t>Родная литература</t>
  </si>
  <si>
    <t>Химия вокруг нас</t>
  </si>
  <si>
    <t>Основы общественных наук</t>
  </si>
  <si>
    <t>Э</t>
  </si>
  <si>
    <t>ДЗ,ДЗ</t>
  </si>
  <si>
    <t>Консультации для обучающихся предусматриваются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 ( итого 300 часов).</t>
  </si>
  <si>
    <t>О.00</t>
  </si>
  <si>
    <t>ОУП</t>
  </si>
  <si>
    <t>15.01.05 Сварщик (ручной и частично механизированной сварки (наплавки) 2022-2025гг.</t>
  </si>
  <si>
    <t>ЭК.01</t>
  </si>
  <si>
    <t>Индивидуальный проект</t>
  </si>
  <si>
    <t>0,5 нед</t>
  </si>
  <si>
    <t>2,5 нед</t>
  </si>
  <si>
    <t>Ком`--,ДЗ</t>
  </si>
  <si>
    <t>Комплексный ЭК</t>
  </si>
  <si>
    <t>32,5</t>
  </si>
  <si>
    <t>Элективные крсы</t>
  </si>
  <si>
    <t>ЭК.02</t>
  </si>
  <si>
    <t>ЭК.03</t>
  </si>
  <si>
    <t>ЭК.04</t>
  </si>
  <si>
    <t>ЭК.05</t>
  </si>
  <si>
    <t>ЭК.00</t>
  </si>
  <si>
    <t>Общие вопросы биологии</t>
  </si>
  <si>
    <t>60/40</t>
  </si>
  <si>
    <t>326/218</t>
  </si>
  <si>
    <t>3078/2052</t>
  </si>
  <si>
    <t>370/246</t>
  </si>
  <si>
    <t>4158/4176</t>
  </si>
  <si>
    <t>324/216</t>
  </si>
  <si>
    <t>Профессиональный цикл</t>
  </si>
  <si>
    <t>Общепрофессиональные дисциплины</t>
  </si>
  <si>
    <t>ПК 2.2</t>
  </si>
  <si>
    <t>ПК 2.1</t>
  </si>
  <si>
    <t>ПК 1.3</t>
  </si>
  <si>
    <t>ПК 1.1</t>
  </si>
  <si>
    <t>ОК 8</t>
  </si>
  <si>
    <t>ОК 7</t>
  </si>
  <si>
    <t>ОК6</t>
  </si>
  <si>
    <t>ОК 5</t>
  </si>
  <si>
    <t>ОК 4</t>
  </si>
  <si>
    <t>ОК3</t>
  </si>
  <si>
    <t>ОК 2</t>
  </si>
  <si>
    <t>ОК 1</t>
  </si>
  <si>
    <t>Профессиональные</t>
  </si>
  <si>
    <t>Общие</t>
  </si>
  <si>
    <t>Компетенции</t>
  </si>
  <si>
    <t>Наименование дисциплин, МДК</t>
  </si>
  <si>
    <t>Индексы</t>
  </si>
  <si>
    <t>+</t>
  </si>
  <si>
    <t>ПК 1.4</t>
  </si>
  <si>
    <t>ПК 1.5</t>
  </si>
  <si>
    <t>ПК 1.6</t>
  </si>
  <si>
    <t>ПК 1.7</t>
  </si>
  <si>
    <t>ПК 1.8</t>
  </si>
  <si>
    <t>ПК 1.9</t>
  </si>
  <si>
    <t>ПК 2.3</t>
  </si>
  <si>
    <t>ПК 2.4</t>
  </si>
  <si>
    <t>ПК 4.1</t>
  </si>
  <si>
    <t>ПК 4.2</t>
  </si>
  <si>
    <t>ПК 4.3</t>
  </si>
  <si>
    <t>Осуществлять поиск информации, необходимой для эффективного выполнения профессиональных задач.</t>
  </si>
  <si>
    <t>Проверять оснащенность, работоспособность, исправность и осуществлять настройку оборудования поста для различных способов сварки.</t>
  </si>
  <si>
    <t>Выполнять частично механизированную сварку плавлением различных деталей из углеродистых и конструкционных сталей во всех пространственных положениях сварного шва.</t>
  </si>
  <si>
    <t>Выполнять частично механизированную сварку плавлением различных деталей и конструкций из цветных металлов и сплавов во всех пространственных положениях сварного шва.</t>
  </si>
  <si>
    <t>Выполнять частично механизированную наплавку различных деталей.</t>
  </si>
  <si>
    <t>ЭК.06</t>
  </si>
  <si>
    <t>Россия-Моя история</t>
  </si>
  <si>
    <t>Приказ  о внесении изменений № 01-02/392 от  07.10.2022 г</t>
  </si>
  <si>
    <t>21,5 нед</t>
  </si>
  <si>
    <t>16.5 нед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</si>
</sst>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#,##0.00"/>
    <numFmt numFmtId="165" formatCode="#,##0.0;[Red]#,##0.0"/>
    <numFmt numFmtId="166" formatCode="#,##0;[Red]#,##0"/>
    <numFmt numFmtId="167" formatCode="##,###"/>
  </numFmts>
  <fonts count="33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16"/>
      </patternFill>
    </fill>
    <fill>
      <patternFill patternType="solid">
        <fgColor rgb="FFCCFFFF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C0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C00000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0" fontId="1" fillId="5" borderId="39" applyNumberFormat="0" applyFont="0" applyFill="0" applyBorder="0" applyAlignment="0" applyProtection="0">
      <alignment horizontal="center" vertical="center"/>
      <protection locked="0"/>
    </xf>
    <xf numFmtId="9" fontId="19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760">
    <xf numFmtId="0" fontId="0" fillId="0" borderId="0" xfId="0"/>
    <xf numFmtId="0" fontId="1" fillId="0" borderId="0" xfId="0" applyFont="1"/>
    <xf numFmtId="0" fontId="5" fillId="0" borderId="0" xfId="2"/>
    <xf numFmtId="0" fontId="5" fillId="3" borderId="1" xfId="2" applyFont="1" applyFill="1" applyBorder="1" applyAlignment="1">
      <alignment horizontal="center" vertical="center"/>
    </xf>
    <xf numFmtId="0" fontId="5" fillId="2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2" borderId="0" xfId="3" applyFont="1" applyFill="1" applyBorder="1" applyAlignment="1" applyProtection="1">
      <alignment horizontal="left" vertical="center"/>
      <protection locked="0"/>
    </xf>
    <xf numFmtId="0" fontId="3" fillId="2" borderId="0" xfId="3" applyFont="1" applyFill="1" applyBorder="1" applyAlignment="1" applyProtection="1">
      <alignment horizontal="center" vertical="center"/>
      <protection locked="0"/>
    </xf>
    <xf numFmtId="0" fontId="3" fillId="4" borderId="0" xfId="3" applyFont="1" applyFill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3" fillId="4" borderId="0" xfId="3" applyFill="1"/>
    <xf numFmtId="0" fontId="10" fillId="2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5" borderId="8" xfId="3" applyNumberFormat="1" applyFont="1" applyFill="1" applyBorder="1" applyAlignment="1">
      <alignment horizontal="center" vertical="center"/>
    </xf>
    <xf numFmtId="0" fontId="3" fillId="6" borderId="0" xfId="3" applyFill="1"/>
    <xf numFmtId="0" fontId="3" fillId="6" borderId="0" xfId="3" applyFill="1" applyAlignment="1">
      <alignment horizontal="center" vertical="center" textRotation="90" wrapText="1"/>
    </xf>
    <xf numFmtId="0" fontId="3" fillId="5" borderId="8" xfId="3" applyNumberFormat="1" applyFont="1" applyFill="1" applyBorder="1" applyAlignment="1">
      <alignment horizontal="left" vertical="center"/>
    </xf>
    <xf numFmtId="0" fontId="3" fillId="5" borderId="1" xfId="3" applyNumberFormat="1" applyFont="1" applyFill="1" applyBorder="1" applyAlignment="1" applyProtection="1">
      <alignment horizontal="left" vertical="center" wrapText="1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4" xfId="3" applyNumberFormat="1" applyFont="1" applyFill="1" applyBorder="1" applyAlignment="1" applyProtection="1">
      <alignment horizontal="center" vertical="center"/>
      <protection locked="0"/>
    </xf>
    <xf numFmtId="0" fontId="3" fillId="5" borderId="14" xfId="3" applyNumberFormat="1" applyFont="1" applyFill="1" applyBorder="1" applyAlignment="1">
      <alignment horizontal="center" vertical="center"/>
    </xf>
    <xf numFmtId="0" fontId="3" fillId="5" borderId="15" xfId="3" applyNumberFormat="1" applyFont="1" applyFill="1" applyBorder="1" applyAlignment="1" applyProtection="1">
      <alignment horizontal="center" vertical="center"/>
      <protection locked="0"/>
    </xf>
    <xf numFmtId="0" fontId="3" fillId="5" borderId="16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>
      <alignment horizontal="center" vertical="center" wrapText="1"/>
    </xf>
    <xf numFmtId="0" fontId="3" fillId="5" borderId="17" xfId="3" applyNumberFormat="1" applyFont="1" applyFill="1" applyBorder="1" applyAlignment="1">
      <alignment horizontal="center" vertical="center"/>
    </xf>
    <xf numFmtId="0" fontId="3" fillId="5" borderId="12" xfId="3" applyNumberFormat="1" applyFont="1" applyFill="1" applyBorder="1" applyAlignment="1">
      <alignment horizontal="center" vertical="center" wrapText="1"/>
    </xf>
    <xf numFmtId="0" fontId="3" fillId="5" borderId="14" xfId="3" applyNumberFormat="1" applyFont="1" applyFill="1" applyBorder="1" applyAlignment="1">
      <alignment horizontal="center" vertical="center" wrapText="1"/>
    </xf>
    <xf numFmtId="0" fontId="3" fillId="6" borderId="0" xfId="3" applyFill="1"/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center" vertical="center"/>
    </xf>
    <xf numFmtId="0" fontId="3" fillId="5" borderId="14" xfId="3" applyFont="1" applyFill="1" applyBorder="1" applyAlignment="1" applyProtection="1">
      <alignment horizontal="center" vertical="center" textRotation="90" wrapText="1"/>
      <protection locked="0"/>
    </xf>
    <xf numFmtId="0" fontId="3" fillId="6" borderId="0" xfId="3" applyFont="1" applyFill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left" vertical="center"/>
      <protection locked="0"/>
    </xf>
    <xf numFmtId="0" fontId="3" fillId="6" borderId="0" xfId="3" applyFont="1" applyFill="1" applyAlignment="1" applyProtection="1">
      <alignment horizontal="left" vertical="center"/>
      <protection locked="0"/>
    </xf>
    <xf numFmtId="0" fontId="3" fillId="5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Border="1" applyAlignment="1" applyProtection="1">
      <alignment horizontal="left" vertical="center"/>
      <protection locked="0"/>
    </xf>
    <xf numFmtId="0" fontId="3" fillId="6" borderId="0" xfId="3" applyFont="1" applyFill="1" applyAlignment="1" applyProtection="1">
      <alignment horizontal="center" vertical="center" wrapText="1"/>
      <protection locked="0"/>
    </xf>
    <xf numFmtId="0" fontId="10" fillId="6" borderId="0" xfId="3" applyFont="1" applyFill="1" applyAlignment="1" applyProtection="1">
      <alignment horizontal="left" vertical="top"/>
      <protection locked="0"/>
    </xf>
    <xf numFmtId="0" fontId="3" fillId="6" borderId="0" xfId="3" applyFont="1" applyFill="1" applyAlignment="1" applyProtection="1">
      <alignment horizontal="left" vertical="top" wrapText="1"/>
      <protection locked="0"/>
    </xf>
    <xf numFmtId="0" fontId="7" fillId="5" borderId="0" xfId="3" applyFont="1" applyFill="1" applyBorder="1" applyAlignment="1" applyProtection="1">
      <alignment horizontal="center" vertical="center"/>
      <protection locked="0"/>
    </xf>
    <xf numFmtId="0" fontId="8" fillId="6" borderId="8" xfId="3" applyFont="1" applyFill="1" applyBorder="1" applyAlignment="1" applyProtection="1">
      <alignment vertical="center"/>
      <protection locked="0"/>
    </xf>
    <xf numFmtId="0" fontId="3" fillId="6" borderId="0" xfId="3" applyFill="1"/>
    <xf numFmtId="0" fontId="1" fillId="5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" xfId="3" applyNumberFormat="1" applyFont="1" applyFill="1" applyBorder="1" applyAlignment="1">
      <alignment horizontal="left" vertical="center" wrapText="1"/>
    </xf>
    <xf numFmtId="0" fontId="1" fillId="5" borderId="10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left" vertical="center" wrapText="1"/>
    </xf>
    <xf numFmtId="0" fontId="3" fillId="7" borderId="12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center" vertical="center"/>
    </xf>
    <xf numFmtId="0" fontId="3" fillId="6" borderId="0" xfId="3" applyFill="1"/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3" fillId="5" borderId="2" xfId="3" applyNumberFormat="1" applyFont="1" applyFill="1" applyBorder="1" applyAlignment="1">
      <alignment horizontal="center" vertical="center"/>
    </xf>
    <xf numFmtId="0" fontId="3" fillId="5" borderId="2" xfId="3" applyNumberFormat="1" applyFont="1" applyFill="1" applyBorder="1" applyAlignment="1" applyProtection="1">
      <alignment horizontal="center" vertical="center"/>
      <protection locked="0"/>
    </xf>
    <xf numFmtId="0" fontId="17" fillId="5" borderId="1" xfId="3" applyNumberFormat="1" applyFont="1" applyFill="1" applyBorder="1" applyAlignment="1">
      <alignment horizontal="center" vertical="center"/>
    </xf>
    <xf numFmtId="0" fontId="17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4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>
      <alignment horizontal="center" vertical="center"/>
    </xf>
    <xf numFmtId="0" fontId="3" fillId="5" borderId="0" xfId="3" applyNumberFormat="1" applyFont="1" applyFill="1" applyBorder="1" applyAlignment="1">
      <alignment horizontal="center" vertical="center"/>
    </xf>
    <xf numFmtId="0" fontId="3" fillId="7" borderId="27" xfId="3" applyNumberFormat="1" applyFont="1" applyFill="1" applyBorder="1" applyAlignment="1">
      <alignment horizontal="center" vertical="center"/>
    </xf>
    <xf numFmtId="0" fontId="3" fillId="5" borderId="28" xfId="3" applyNumberFormat="1" applyFont="1" applyFill="1" applyBorder="1" applyAlignment="1">
      <alignment horizontal="center" vertical="center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29" xfId="3" applyNumberFormat="1" applyFont="1" applyFill="1" applyBorder="1" applyAlignment="1">
      <alignment horizontal="center" vertical="center"/>
    </xf>
    <xf numFmtId="0" fontId="3" fillId="7" borderId="30" xfId="3" applyNumberFormat="1" applyFont="1" applyFill="1" applyBorder="1" applyAlignment="1">
      <alignment horizontal="center" vertical="center"/>
    </xf>
    <xf numFmtId="0" fontId="3" fillId="5" borderId="22" xfId="3" applyNumberFormat="1" applyFont="1" applyFill="1" applyBorder="1" applyAlignment="1">
      <alignment horizontal="center" vertical="center"/>
    </xf>
    <xf numFmtId="0" fontId="3" fillId="5" borderId="20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13" fillId="0" borderId="0" xfId="3" applyFont="1" applyAlignment="1" applyProtection="1">
      <alignment horizontal="right" vertical="center"/>
      <protection locked="0"/>
    </xf>
    <xf numFmtId="0" fontId="3" fillId="6" borderId="0" xfId="3" applyFill="1"/>
    <xf numFmtId="0" fontId="3" fillId="5" borderId="14" xfId="3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3" fillId="7" borderId="35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3" applyNumberFormat="1" applyFont="1" applyFill="1" applyBorder="1" applyAlignment="1">
      <alignment horizontal="left" vertical="center"/>
    </xf>
    <xf numFmtId="0" fontId="3" fillId="5" borderId="37" xfId="3" applyNumberFormat="1" applyFont="1" applyFill="1" applyBorder="1" applyAlignment="1">
      <alignment horizontal="center" vertical="center"/>
    </xf>
    <xf numFmtId="0" fontId="3" fillId="5" borderId="5" xfId="3" applyNumberFormat="1" applyFont="1" applyFill="1" applyBorder="1" applyAlignment="1">
      <alignment horizontal="center" vertical="center"/>
    </xf>
    <xf numFmtId="0" fontId="3" fillId="7" borderId="5" xfId="3" applyNumberFormat="1" applyFont="1" applyFill="1" applyBorder="1" applyAlignment="1">
      <alignment horizontal="center" vertical="center"/>
    </xf>
    <xf numFmtId="0" fontId="3" fillId="6" borderId="6" xfId="3" applyFill="1" applyBorder="1"/>
    <xf numFmtId="0" fontId="3" fillId="6" borderId="1" xfId="3" applyNumberFormat="1" applyFont="1" applyFill="1" applyBorder="1" applyAlignment="1">
      <alignment horizontal="left" vertical="center" wrapText="1"/>
    </xf>
    <xf numFmtId="0" fontId="1" fillId="7" borderId="30" xfId="3" applyNumberFormat="1" applyFont="1" applyFill="1" applyBorder="1" applyAlignment="1">
      <alignment horizontal="center" vertical="center"/>
    </xf>
    <xf numFmtId="0" fontId="1" fillId="5" borderId="27" xfId="3" applyNumberFormat="1" applyFont="1" applyFill="1" applyBorder="1" applyAlignment="1">
      <alignment horizontal="center" vertical="center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18" fillId="5" borderId="11" xfId="3" applyNumberFormat="1" applyFont="1" applyFill="1" applyBorder="1" applyAlignment="1">
      <alignment horizontal="center" vertical="center"/>
    </xf>
    <xf numFmtId="0" fontId="1" fillId="5" borderId="19" xfId="3" applyNumberFormat="1" applyFont="1" applyFill="1" applyBorder="1" applyAlignment="1">
      <alignment horizontal="left" vertical="center" wrapText="1"/>
    </xf>
    <xf numFmtId="0" fontId="18" fillId="5" borderId="23" xfId="3" applyNumberFormat="1" applyFont="1" applyFill="1" applyBorder="1" applyAlignment="1">
      <alignment horizontal="center" vertical="center"/>
    </xf>
    <xf numFmtId="0" fontId="1" fillId="5" borderId="3" xfId="3" applyNumberFormat="1" applyFont="1" applyFill="1" applyBorder="1" applyAlignment="1">
      <alignment horizontal="left" vertical="center" wrapText="1"/>
    </xf>
    <xf numFmtId="0" fontId="18" fillId="6" borderId="4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left" vertical="center" wrapText="1"/>
    </xf>
    <xf numFmtId="0" fontId="18" fillId="6" borderId="2" xfId="3" applyNumberFormat="1" applyFont="1" applyFill="1" applyBorder="1" applyAlignment="1">
      <alignment horizontal="center" vertical="center"/>
    </xf>
    <xf numFmtId="0" fontId="18" fillId="6" borderId="2" xfId="3" applyNumberFormat="1" applyFont="1" applyFill="1" applyBorder="1" applyAlignment="1">
      <alignment horizontal="left" vertical="center" wrapText="1"/>
    </xf>
    <xf numFmtId="0" fontId="1" fillId="5" borderId="14" xfId="3" applyNumberFormat="1" applyFont="1" applyFill="1" applyBorder="1" applyAlignment="1">
      <alignment horizontal="center" vertical="center" wrapText="1"/>
    </xf>
    <xf numFmtId="0" fontId="1" fillId="5" borderId="11" xfId="3" applyNumberFormat="1" applyFont="1" applyFill="1" applyBorder="1" applyAlignment="1">
      <alignment horizontal="center" vertical="center"/>
    </xf>
    <xf numFmtId="0" fontId="1" fillId="5" borderId="10" xfId="3" applyNumberFormat="1" applyFont="1" applyFill="1" applyBorder="1" applyAlignment="1">
      <alignment horizontal="left" vertical="center" wrapText="1"/>
    </xf>
    <xf numFmtId="0" fontId="1" fillId="5" borderId="12" xfId="3" applyNumberFormat="1" applyFont="1" applyFill="1" applyBorder="1" applyAlignment="1">
      <alignment horizontal="center" vertical="center" wrapText="1"/>
    </xf>
    <xf numFmtId="0" fontId="1" fillId="5" borderId="2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5" borderId="2" xfId="3" applyFont="1" applyFill="1" applyBorder="1" applyAlignment="1" applyProtection="1">
      <alignment horizontal="center" vertical="center"/>
      <protection locked="0"/>
    </xf>
    <xf numFmtId="0" fontId="3" fillId="5" borderId="2" xfId="3" applyFont="1" applyFill="1" applyBorder="1" applyAlignment="1" applyProtection="1">
      <alignment horizontal="center" vertical="center" textRotation="90" wrapText="1"/>
      <protection locked="0"/>
    </xf>
    <xf numFmtId="0" fontId="3" fillId="5" borderId="17" xfId="3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>
      <alignment horizontal="center" vertical="center"/>
    </xf>
    <xf numFmtId="0" fontId="3" fillId="6" borderId="0" xfId="3" applyFill="1"/>
    <xf numFmtId="0" fontId="3" fillId="5" borderId="10" xfId="3" applyNumberFormat="1" applyFont="1" applyFill="1" applyBorder="1" applyAlignment="1">
      <alignment horizontal="center" vertical="center"/>
    </xf>
    <xf numFmtId="0" fontId="1" fillId="5" borderId="46" xfId="3" applyNumberFormat="1" applyFont="1" applyFill="1" applyBorder="1" applyAlignment="1">
      <alignment horizontal="center" vertical="center"/>
    </xf>
    <xf numFmtId="0" fontId="3" fillId="7" borderId="47" xfId="3" applyNumberFormat="1" applyFont="1" applyFill="1" applyBorder="1" applyAlignment="1">
      <alignment horizontal="center" vertical="center"/>
    </xf>
    <xf numFmtId="0" fontId="3" fillId="7" borderId="38" xfId="3" applyNumberFormat="1" applyFont="1" applyFill="1" applyBorder="1" applyAlignment="1">
      <alignment horizontal="center" vertical="center"/>
    </xf>
    <xf numFmtId="0" fontId="3" fillId="5" borderId="46" xfId="3" applyFont="1" applyFill="1" applyBorder="1" applyAlignment="1" applyProtection="1">
      <alignment horizontal="center" vertical="center"/>
      <protection locked="0"/>
    </xf>
    <xf numFmtId="0" fontId="3" fillId="5" borderId="46" xfId="3" applyNumberFormat="1" applyFont="1" applyFill="1" applyBorder="1" applyAlignment="1">
      <alignment horizontal="center" vertical="center"/>
    </xf>
    <xf numFmtId="0" fontId="1" fillId="7" borderId="48" xfId="3" applyNumberFormat="1" applyFont="1" applyFill="1" applyBorder="1" applyAlignment="1">
      <alignment horizontal="center" vertical="center"/>
    </xf>
    <xf numFmtId="0" fontId="3" fillId="7" borderId="48" xfId="3" applyNumberFormat="1" applyFont="1" applyFill="1" applyBorder="1" applyAlignment="1">
      <alignment horizontal="center" vertical="center"/>
    </xf>
    <xf numFmtId="0" fontId="3" fillId="5" borderId="50" xfId="3" applyNumberFormat="1" applyFont="1" applyFill="1" applyBorder="1" applyAlignment="1" applyProtection="1">
      <alignment horizontal="center" vertical="center"/>
      <protection locked="0"/>
    </xf>
    <xf numFmtId="0" fontId="3" fillId="5" borderId="56" xfId="3" applyFont="1" applyFill="1" applyBorder="1" applyAlignment="1" applyProtection="1">
      <alignment horizontal="center" vertical="center"/>
      <protection locked="0"/>
    </xf>
    <xf numFmtId="0" fontId="3" fillId="5" borderId="57" xfId="3" applyFont="1" applyFill="1" applyBorder="1" applyAlignment="1" applyProtection="1">
      <alignment horizontal="center" vertical="center"/>
      <protection locked="0"/>
    </xf>
    <xf numFmtId="0" fontId="1" fillId="5" borderId="56" xfId="3" applyNumberFormat="1" applyFont="1" applyFill="1" applyBorder="1" applyAlignment="1">
      <alignment horizontal="center" vertical="center"/>
    </xf>
    <xf numFmtId="0" fontId="3" fillId="7" borderId="61" xfId="3" applyNumberFormat="1" applyFont="1" applyFill="1" applyBorder="1" applyAlignment="1">
      <alignment horizontal="center" vertical="center"/>
    </xf>
    <xf numFmtId="0" fontId="3" fillId="5" borderId="56" xfId="3" applyNumberFormat="1" applyFont="1" applyFill="1" applyBorder="1" applyAlignment="1">
      <alignment horizontal="center" vertical="center"/>
    </xf>
    <xf numFmtId="0" fontId="3" fillId="5" borderId="56" xfId="3" applyNumberFormat="1" applyFont="1" applyFill="1" applyBorder="1" applyAlignment="1">
      <alignment horizontal="center" vertical="center" wrapText="1"/>
    </xf>
    <xf numFmtId="0" fontId="3" fillId="7" borderId="60" xfId="3" applyNumberFormat="1" applyFont="1" applyFill="1" applyBorder="1" applyAlignment="1">
      <alignment horizontal="center" vertical="center"/>
    </xf>
    <xf numFmtId="0" fontId="1" fillId="5" borderId="63" xfId="3" applyFont="1" applyFill="1" applyBorder="1" applyAlignment="1" applyProtection="1">
      <alignment horizontal="center" vertical="center"/>
      <protection locked="0"/>
    </xf>
    <xf numFmtId="0" fontId="3" fillId="5" borderId="25" xfId="3" applyNumberFormat="1" applyFont="1" applyFill="1" applyBorder="1" applyAlignment="1">
      <alignment horizontal="center" vertical="center"/>
    </xf>
    <xf numFmtId="0" fontId="3" fillId="5" borderId="64" xfId="3" applyNumberFormat="1" applyFont="1" applyFill="1" applyBorder="1" applyAlignment="1">
      <alignment horizontal="center" vertical="center" wrapText="1"/>
    </xf>
    <xf numFmtId="0" fontId="3" fillId="5" borderId="65" xfId="3" applyFont="1" applyFill="1" applyBorder="1" applyAlignment="1" applyProtection="1">
      <alignment horizontal="center" vertical="center" textRotation="90" wrapText="1"/>
      <protection locked="0"/>
    </xf>
    <xf numFmtId="0" fontId="3" fillId="5" borderId="46" xfId="3" applyFont="1" applyFill="1" applyBorder="1" applyAlignment="1" applyProtection="1">
      <alignment horizontal="center" vertical="center" wrapText="1"/>
      <protection locked="0"/>
    </xf>
    <xf numFmtId="0" fontId="3" fillId="5" borderId="66" xfId="3" applyNumberFormat="1" applyFont="1" applyFill="1" applyBorder="1" applyAlignment="1">
      <alignment horizontal="center" vertical="center"/>
    </xf>
    <xf numFmtId="0" fontId="3" fillId="5" borderId="49" xfId="3" applyNumberFormat="1" applyFont="1" applyFill="1" applyBorder="1" applyAlignment="1">
      <alignment horizontal="center" vertical="center"/>
    </xf>
    <xf numFmtId="0" fontId="3" fillId="5" borderId="48" xfId="3" applyNumberFormat="1" applyFont="1" applyFill="1" applyBorder="1" applyAlignment="1">
      <alignment horizontal="center" vertical="center"/>
    </xf>
    <xf numFmtId="0" fontId="3" fillId="5" borderId="46" xfId="3" applyNumberFormat="1" applyFont="1" applyFill="1" applyBorder="1" applyAlignment="1" applyProtection="1">
      <alignment horizontal="center" vertical="center"/>
      <protection locked="0"/>
    </xf>
    <xf numFmtId="0" fontId="3" fillId="5" borderId="65" xfId="3" applyNumberFormat="1" applyFont="1" applyFill="1" applyBorder="1" applyAlignment="1" applyProtection="1">
      <alignment horizontal="center" vertical="center"/>
      <protection locked="0"/>
    </xf>
    <xf numFmtId="0" fontId="3" fillId="7" borderId="67" xfId="3" applyNumberFormat="1" applyFont="1" applyFill="1" applyBorder="1" applyAlignment="1">
      <alignment horizontal="center" vertical="center"/>
    </xf>
    <xf numFmtId="0" fontId="3" fillId="5" borderId="68" xfId="3" applyNumberFormat="1" applyFont="1" applyFill="1" applyBorder="1" applyAlignment="1" applyProtection="1">
      <alignment horizontal="center" vertical="center"/>
      <protection locked="0"/>
    </xf>
    <xf numFmtId="0" fontId="3" fillId="5" borderId="69" xfId="3" applyNumberFormat="1" applyFont="1" applyFill="1" applyBorder="1" applyAlignment="1" applyProtection="1">
      <alignment horizontal="center" vertical="center"/>
      <protection locked="0"/>
    </xf>
    <xf numFmtId="0" fontId="3" fillId="6" borderId="58" xfId="3" applyFill="1" applyBorder="1"/>
    <xf numFmtId="0" fontId="3" fillId="6" borderId="58" xfId="3" applyFill="1" applyBorder="1" applyAlignment="1">
      <alignment horizontal="center" vertical="center" textRotation="90" wrapText="1"/>
    </xf>
    <xf numFmtId="0" fontId="3" fillId="5" borderId="25" xfId="3" applyNumberFormat="1" applyFont="1" applyFill="1" applyBorder="1" applyAlignment="1">
      <alignment horizontal="center" vertical="center" wrapText="1"/>
    </xf>
    <xf numFmtId="0" fontId="3" fillId="5" borderId="70" xfId="3" applyNumberFormat="1" applyFont="1" applyFill="1" applyBorder="1" applyAlignment="1">
      <alignment horizontal="center" vertical="center"/>
    </xf>
    <xf numFmtId="0" fontId="3" fillId="5" borderId="56" xfId="3" applyNumberFormat="1" applyFont="1" applyFill="1" applyBorder="1" applyAlignment="1" applyProtection="1">
      <alignment horizontal="center" vertical="center"/>
      <protection locked="0"/>
    </xf>
    <xf numFmtId="0" fontId="3" fillId="5" borderId="57" xfId="3" applyNumberFormat="1" applyFont="1" applyFill="1" applyBorder="1" applyAlignment="1" applyProtection="1">
      <alignment horizontal="center" vertical="center"/>
      <protection locked="0"/>
    </xf>
    <xf numFmtId="0" fontId="3" fillId="5" borderId="71" xfId="3" applyNumberFormat="1" applyFont="1" applyFill="1" applyBorder="1" applyAlignment="1" applyProtection="1">
      <alignment horizontal="center" vertical="center"/>
      <protection locked="0"/>
    </xf>
    <xf numFmtId="0" fontId="3" fillId="5" borderId="72" xfId="3" applyNumberFormat="1" applyFont="1" applyFill="1" applyBorder="1" applyAlignment="1">
      <alignment horizontal="center" vertical="center"/>
    </xf>
    <xf numFmtId="0" fontId="3" fillId="5" borderId="59" xfId="3" applyNumberFormat="1" applyFont="1" applyFill="1" applyBorder="1" applyAlignment="1" applyProtection="1">
      <alignment horizontal="center" vertical="center"/>
      <protection locked="0"/>
    </xf>
    <xf numFmtId="0" fontId="3" fillId="5" borderId="63" xfId="3" applyNumberFormat="1" applyFont="1" applyFill="1" applyBorder="1" applyAlignment="1">
      <alignment horizontal="center" vertical="center"/>
    </xf>
    <xf numFmtId="0" fontId="1" fillId="5" borderId="57" xfId="3" applyNumberFormat="1" applyFont="1" applyFill="1" applyBorder="1" applyAlignment="1" applyProtection="1">
      <alignment horizontal="center" vertical="center"/>
      <protection locked="0"/>
    </xf>
    <xf numFmtId="0" fontId="3" fillId="5" borderId="61" xfId="3" applyNumberFormat="1" applyFont="1" applyFill="1" applyBorder="1" applyAlignment="1">
      <alignment horizontal="center" vertical="center"/>
    </xf>
    <xf numFmtId="0" fontId="3" fillId="5" borderId="62" xfId="3" applyNumberFormat="1" applyFont="1" applyFill="1" applyBorder="1" applyAlignment="1">
      <alignment horizontal="center" vertical="center"/>
    </xf>
    <xf numFmtId="0" fontId="1" fillId="10" borderId="17" xfId="3" applyNumberFormat="1" applyFont="1" applyFill="1" applyBorder="1" applyAlignment="1">
      <alignment horizontal="center" vertical="center"/>
    </xf>
    <xf numFmtId="0" fontId="1" fillId="5" borderId="17" xfId="3" applyNumberFormat="1" applyFont="1" applyFill="1" applyBorder="1" applyAlignment="1">
      <alignment horizontal="center" vertical="center"/>
    </xf>
    <xf numFmtId="0" fontId="1" fillId="5" borderId="75" xfId="3" applyNumberFormat="1" applyFont="1" applyFill="1" applyBorder="1" applyAlignment="1">
      <alignment horizontal="center" vertical="center"/>
    </xf>
    <xf numFmtId="0" fontId="1" fillId="5" borderId="79" xfId="3" applyNumberFormat="1" applyFont="1" applyFill="1" applyBorder="1" applyAlignment="1">
      <alignment horizontal="center" vertical="center" wrapText="1"/>
    </xf>
    <xf numFmtId="0" fontId="1" fillId="5" borderId="80" xfId="3" applyNumberFormat="1" applyFont="1" applyFill="1" applyBorder="1" applyAlignment="1">
      <alignment horizontal="center" vertical="center" wrapText="1"/>
    </xf>
    <xf numFmtId="0" fontId="1" fillId="5" borderId="82" xfId="3" applyNumberFormat="1" applyFont="1" applyFill="1" applyBorder="1" applyAlignment="1">
      <alignment horizontal="center" vertical="center" wrapText="1"/>
    </xf>
    <xf numFmtId="0" fontId="1" fillId="5" borderId="83" xfId="3" applyNumberFormat="1" applyFont="1" applyFill="1" applyBorder="1" applyAlignment="1">
      <alignment horizontal="center" vertical="center" wrapText="1"/>
    </xf>
    <xf numFmtId="0" fontId="3" fillId="5" borderId="30" xfId="3" applyNumberFormat="1" applyFont="1" applyFill="1" applyBorder="1" applyAlignment="1">
      <alignment horizontal="center" vertical="center"/>
    </xf>
    <xf numFmtId="0" fontId="3" fillId="5" borderId="60" xfId="3" applyNumberFormat="1" applyFont="1" applyFill="1" applyBorder="1" applyAlignment="1">
      <alignment horizontal="center" vertical="center"/>
    </xf>
    <xf numFmtId="0" fontId="3" fillId="5" borderId="29" xfId="3" applyNumberFormat="1" applyFont="1" applyFill="1" applyBorder="1" applyAlignment="1">
      <alignment horizontal="center" vertical="center"/>
    </xf>
    <xf numFmtId="0" fontId="3" fillId="5" borderId="38" xfId="3" applyNumberFormat="1" applyFont="1" applyFill="1" applyBorder="1" applyAlignment="1">
      <alignment horizontal="center" vertical="center"/>
    </xf>
    <xf numFmtId="0" fontId="3" fillId="5" borderId="35" xfId="3" applyNumberFormat="1" applyFont="1" applyFill="1" applyBorder="1" applyAlignment="1">
      <alignment horizontal="center" vertical="center"/>
    </xf>
    <xf numFmtId="0" fontId="3" fillId="5" borderId="47" xfId="3" applyNumberFormat="1" applyFont="1" applyFill="1" applyBorder="1" applyAlignment="1">
      <alignment horizontal="center" vertical="center"/>
    </xf>
    <xf numFmtId="0" fontId="3" fillId="7" borderId="58" xfId="3" applyNumberFormat="1" applyFont="1" applyFill="1" applyBorder="1" applyAlignment="1" applyProtection="1">
      <alignment horizontal="center" vertical="center"/>
      <protection locked="0"/>
    </xf>
    <xf numFmtId="164" fontId="3" fillId="5" borderId="8" xfId="5" applyNumberFormat="1" applyFont="1" applyFill="1" applyBorder="1" applyAlignment="1">
      <alignment horizontal="center" vertical="center"/>
    </xf>
    <xf numFmtId="0" fontId="1" fillId="5" borderId="25" xfId="3" applyNumberFormat="1" applyFont="1" applyFill="1" applyBorder="1" applyAlignment="1">
      <alignment horizontal="left" vertical="center" wrapText="1"/>
    </xf>
    <xf numFmtId="166" fontId="3" fillId="7" borderId="1" xfId="3" applyNumberFormat="1" applyFont="1" applyFill="1" applyBorder="1" applyAlignment="1">
      <alignment horizontal="center" vertical="center"/>
    </xf>
    <xf numFmtId="166" fontId="3" fillId="5" borderId="84" xfId="5" applyNumberFormat="1" applyFont="1" applyFill="1" applyBorder="1" applyAlignment="1">
      <alignment horizontal="center" vertical="center"/>
    </xf>
    <xf numFmtId="0" fontId="3" fillId="7" borderId="55" xfId="3" applyNumberFormat="1" applyFont="1" applyFill="1" applyBorder="1" applyAlignment="1">
      <alignment horizontal="center" vertical="center"/>
    </xf>
    <xf numFmtId="0" fontId="2" fillId="5" borderId="56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3" fillId="5" borderId="0" xfId="3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3" applyFill="1" applyBorder="1"/>
    <xf numFmtId="0" fontId="11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NumberFormat="1" applyFont="1" applyFill="1" applyBorder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horizontal="right" vertical="center"/>
      <protection locked="0"/>
    </xf>
    <xf numFmtId="0" fontId="20" fillId="0" borderId="0" xfId="3" applyFont="1"/>
    <xf numFmtId="0" fontId="22" fillId="0" borderId="0" xfId="3" applyFont="1"/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left" vertical="center"/>
      <protection locked="0"/>
    </xf>
    <xf numFmtId="0" fontId="5" fillId="0" borderId="1" xfId="2" applyBorder="1"/>
    <xf numFmtId="0" fontId="23" fillId="11" borderId="1" xfId="0" applyFont="1" applyFill="1" applyBorder="1" applyAlignment="1">
      <alignment vertical="top" wrapText="1"/>
    </xf>
    <xf numFmtId="0" fontId="5" fillId="12" borderId="1" xfId="2" applyFont="1" applyFill="1" applyBorder="1" applyAlignment="1" applyProtection="1">
      <alignment horizontal="left" vertical="center" wrapText="1"/>
      <protection locked="0"/>
    </xf>
    <xf numFmtId="0" fontId="20" fillId="11" borderId="1" xfId="0" applyFont="1" applyFill="1" applyBorder="1" applyAlignment="1">
      <alignment vertical="top" wrapText="1"/>
    </xf>
    <xf numFmtId="0" fontId="24" fillId="11" borderId="1" xfId="0" applyFont="1" applyFill="1" applyBorder="1" applyAlignment="1">
      <alignment vertical="top" wrapText="1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7" xfId="3" applyNumberFormat="1" applyFont="1" applyFill="1" applyBorder="1" applyAlignment="1" applyProtection="1">
      <alignment horizontal="center" vertical="center"/>
      <protection locked="0"/>
    </xf>
    <xf numFmtId="0" fontId="17" fillId="7" borderId="10" xfId="3" applyNumberFormat="1" applyFont="1" applyFill="1" applyBorder="1" applyAlignment="1">
      <alignment horizontal="center" vertical="center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9" fillId="8" borderId="1" xfId="3" applyNumberFormat="1" applyFont="1" applyFill="1" applyBorder="1" applyAlignment="1" applyProtection="1">
      <alignment horizontal="center" vertical="center"/>
      <protection locked="0"/>
    </xf>
    <xf numFmtId="0" fontId="9" fillId="8" borderId="0" xfId="3" applyNumberFormat="1" applyFont="1" applyFill="1" applyBorder="1" applyAlignment="1" applyProtection="1">
      <alignment horizontal="center" vertical="center"/>
      <protection locked="0"/>
    </xf>
    <xf numFmtId="0" fontId="9" fillId="5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0" xfId="6"/>
    <xf numFmtId="0" fontId="1" fillId="5" borderId="13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25" fillId="5" borderId="10" xfId="8" applyNumberFormat="1" applyFont="1" applyFill="1" applyBorder="1" applyAlignment="1">
      <alignment horizontal="center" vertical="center"/>
    </xf>
    <xf numFmtId="0" fontId="25" fillId="5" borderId="48" xfId="8" applyNumberFormat="1" applyFont="1" applyFill="1" applyBorder="1" applyAlignment="1">
      <alignment horizontal="left" vertical="center" wrapText="1"/>
    </xf>
    <xf numFmtId="0" fontId="26" fillId="5" borderId="1" xfId="8" applyNumberFormat="1" applyFont="1" applyFill="1" applyBorder="1" applyAlignment="1">
      <alignment horizontal="center" vertical="center"/>
    </xf>
    <xf numFmtId="0" fontId="26" fillId="5" borderId="46" xfId="8" applyNumberFormat="1" applyFont="1" applyFill="1" applyBorder="1" applyAlignment="1" applyProtection="1">
      <alignment horizontal="left" vertical="center" wrapText="1"/>
      <protection locked="0"/>
    </xf>
    <xf numFmtId="0" fontId="25" fillId="5" borderId="1" xfId="8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>
      <alignment horizontal="center" vertical="center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1" fillId="5" borderId="30" xfId="3" applyNumberFormat="1" applyFont="1" applyFill="1" applyBorder="1" applyAlignment="1">
      <alignment horizontal="center" vertical="center"/>
    </xf>
    <xf numFmtId="0" fontId="28" fillId="0" borderId="0" xfId="3" applyFont="1"/>
    <xf numFmtId="0" fontId="1" fillId="5" borderId="89" xfId="3" applyNumberFormat="1" applyFont="1" applyFill="1" applyBorder="1" applyAlignment="1">
      <alignment horizontal="center" vertical="center"/>
    </xf>
    <xf numFmtId="0" fontId="1" fillId="7" borderId="60" xfId="3" applyNumberFormat="1" applyFont="1" applyFill="1" applyBorder="1" applyAlignment="1">
      <alignment horizontal="center" vertical="center"/>
    </xf>
    <xf numFmtId="0" fontId="1" fillId="5" borderId="60" xfId="3" applyNumberFormat="1" applyFont="1" applyFill="1" applyBorder="1" applyAlignment="1">
      <alignment horizontal="center" vertical="center"/>
    </xf>
    <xf numFmtId="0" fontId="1" fillId="5" borderId="15" xfId="3" applyNumberFormat="1" applyFont="1" applyFill="1" applyBorder="1" applyAlignment="1">
      <alignment horizontal="center" vertical="center"/>
    </xf>
    <xf numFmtId="166" fontId="3" fillId="5" borderId="86" xfId="5" applyNumberFormat="1" applyFont="1" applyFill="1" applyBorder="1" applyAlignment="1">
      <alignment horizontal="center" vertical="center"/>
    </xf>
    <xf numFmtId="0" fontId="1" fillId="7" borderId="27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 applyProtection="1">
      <alignment horizontal="center" vertical="center"/>
      <protection locked="0"/>
    </xf>
    <xf numFmtId="0" fontId="1" fillId="5" borderId="62" xfId="3" applyNumberFormat="1" applyFont="1" applyFill="1" applyBorder="1" applyAlignment="1">
      <alignment horizontal="center" vertical="center"/>
    </xf>
    <xf numFmtId="0" fontId="1" fillId="5" borderId="7" xfId="3" applyNumberFormat="1" applyFont="1" applyFill="1" applyBorder="1" applyAlignment="1" applyProtection="1">
      <alignment horizontal="center" vertical="center"/>
      <protection locked="0"/>
    </xf>
    <xf numFmtId="0" fontId="3" fillId="7" borderId="91" xfId="3" applyNumberFormat="1" applyFont="1" applyFill="1" applyBorder="1" applyAlignment="1" applyProtection="1">
      <alignment horizontal="center" vertical="center"/>
      <protection locked="0"/>
    </xf>
    <xf numFmtId="0" fontId="3" fillId="7" borderId="91" xfId="3" applyNumberFormat="1" applyFont="1" applyFill="1" applyBorder="1" applyAlignment="1">
      <alignment horizontal="center" vertical="center"/>
    </xf>
    <xf numFmtId="0" fontId="3" fillId="7" borderId="92" xfId="3" applyNumberFormat="1" applyFont="1" applyFill="1" applyBorder="1" applyAlignment="1">
      <alignment horizontal="center" vertical="center"/>
    </xf>
    <xf numFmtId="0" fontId="3" fillId="7" borderId="93" xfId="3" applyNumberFormat="1" applyFont="1" applyFill="1" applyBorder="1" applyAlignment="1">
      <alignment horizontal="center" vertical="center"/>
    </xf>
    <xf numFmtId="0" fontId="3" fillId="7" borderId="94" xfId="3" applyNumberFormat="1" applyFont="1" applyFill="1" applyBorder="1" applyAlignment="1">
      <alignment horizontal="center" vertical="center"/>
    </xf>
    <xf numFmtId="0" fontId="3" fillId="5" borderId="13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>
      <alignment horizontal="center" vertical="center"/>
    </xf>
    <xf numFmtId="0" fontId="3" fillId="5" borderId="50" xfId="3" applyNumberFormat="1" applyFont="1" applyFill="1" applyBorder="1" applyAlignment="1">
      <alignment horizontal="center" vertical="center"/>
    </xf>
    <xf numFmtId="49" fontId="3" fillId="6" borderId="1" xfId="3" applyNumberFormat="1" applyFont="1" applyFill="1" applyBorder="1" applyAlignment="1" applyProtection="1">
      <alignment horizontal="center" vertical="center" textRotation="90"/>
      <protection locked="0"/>
    </xf>
    <xf numFmtId="49" fontId="3" fillId="6" borderId="1" xfId="3" applyNumberFormat="1" applyFont="1" applyFill="1" applyBorder="1" applyAlignment="1" applyProtection="1">
      <alignment horizontal="left" vertical="center" textRotation="90"/>
      <protection locked="0"/>
    </xf>
    <xf numFmtId="49" fontId="1" fillId="6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166" fontId="3" fillId="6" borderId="58" xfId="3" applyNumberFormat="1" applyFill="1" applyBorder="1"/>
    <xf numFmtId="0" fontId="3" fillId="6" borderId="58" xfId="3" applyFill="1" applyBorder="1" applyAlignment="1">
      <alignment vertical="center"/>
    </xf>
    <xf numFmtId="0" fontId="1" fillId="7" borderId="25" xfId="3" applyNumberFormat="1" applyFont="1" applyFill="1" applyBorder="1" applyAlignment="1">
      <alignment horizontal="center" vertical="center"/>
    </xf>
    <xf numFmtId="0" fontId="1" fillId="7" borderId="25" xfId="3" applyNumberFormat="1" applyFont="1" applyFill="1" applyBorder="1" applyAlignment="1">
      <alignment horizontal="left" vertical="center" wrapText="1"/>
    </xf>
    <xf numFmtId="0" fontId="3" fillId="7" borderId="25" xfId="3" applyNumberFormat="1" applyFont="1" applyFill="1" applyBorder="1" applyAlignment="1">
      <alignment horizontal="center" vertical="center"/>
    </xf>
    <xf numFmtId="0" fontId="3" fillId="7" borderId="95" xfId="3" applyNumberFormat="1" applyFont="1" applyFill="1" applyBorder="1" applyAlignment="1">
      <alignment horizontal="center" vertical="center"/>
    </xf>
    <xf numFmtId="0" fontId="3" fillId="7" borderId="96" xfId="3" applyNumberFormat="1" applyFont="1" applyFill="1" applyBorder="1" applyAlignment="1">
      <alignment horizontal="center" vertical="center"/>
    </xf>
    <xf numFmtId="0" fontId="3" fillId="7" borderId="97" xfId="3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 applyProtection="1">
      <alignment horizontal="center" vertical="center"/>
      <protection locked="0"/>
    </xf>
    <xf numFmtId="0" fontId="1" fillId="7" borderId="5" xfId="3" applyNumberFormat="1" applyFont="1" applyFill="1" applyBorder="1" applyAlignment="1">
      <alignment horizontal="center" vertical="center"/>
    </xf>
    <xf numFmtId="0" fontId="26" fillId="2" borderId="1" xfId="6" applyFont="1" applyFill="1" applyBorder="1" applyAlignment="1" applyProtection="1">
      <alignment horizontal="center" vertical="center"/>
      <protection locked="0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1" fillId="5" borderId="30" xfId="3" applyNumberFormat="1" applyFont="1" applyFill="1" applyBorder="1" applyAlignment="1">
      <alignment horizontal="center" vertical="center"/>
    </xf>
    <xf numFmtId="0" fontId="1" fillId="5" borderId="29" xfId="3" applyNumberFormat="1" applyFont="1" applyFill="1" applyBorder="1" applyAlignment="1">
      <alignment horizontal="center" vertical="center"/>
    </xf>
    <xf numFmtId="0" fontId="1" fillId="7" borderId="29" xfId="3" applyNumberFormat="1" applyFont="1" applyFill="1" applyBorder="1" applyAlignment="1">
      <alignment horizontal="center" vertical="center"/>
    </xf>
    <xf numFmtId="0" fontId="3" fillId="5" borderId="6" xfId="3" applyNumberFormat="1" applyFont="1" applyFill="1" applyBorder="1" applyAlignment="1" applyProtection="1">
      <alignment horizontal="center" vertical="center"/>
      <protection locked="0"/>
    </xf>
    <xf numFmtId="0" fontId="3" fillId="5" borderId="7" xfId="3" applyNumberFormat="1" applyFont="1" applyFill="1" applyBorder="1" applyAlignment="1" applyProtection="1">
      <alignment horizontal="center" vertical="center"/>
      <protection locked="0"/>
    </xf>
    <xf numFmtId="0" fontId="1" fillId="7" borderId="30" xfId="3" applyNumberFormat="1" applyFont="1" applyFill="1" applyBorder="1" applyAlignment="1" applyProtection="1">
      <alignment horizontal="left" vertical="center" wrapText="1"/>
      <protection locked="0"/>
    </xf>
    <xf numFmtId="0" fontId="3" fillId="5" borderId="99" xfId="3" applyFont="1" applyFill="1" applyBorder="1" applyAlignment="1" applyProtection="1">
      <alignment horizontal="center" vertical="center"/>
      <protection locked="0"/>
    </xf>
    <xf numFmtId="0" fontId="3" fillId="5" borderId="99" xfId="3" applyNumberFormat="1" applyFont="1" applyFill="1" applyBorder="1" applyAlignment="1">
      <alignment horizontal="center" vertical="center"/>
    </xf>
    <xf numFmtId="0" fontId="3" fillId="5" borderId="100" xfId="3" applyNumberFormat="1" applyFont="1" applyFill="1" applyBorder="1" applyAlignment="1">
      <alignment horizontal="center" vertical="center"/>
    </xf>
    <xf numFmtId="0" fontId="3" fillId="5" borderId="101" xfId="3" applyNumberFormat="1" applyFont="1" applyFill="1" applyBorder="1" applyAlignment="1">
      <alignment horizontal="center" vertical="center"/>
    </xf>
    <xf numFmtId="0" fontId="1" fillId="7" borderId="102" xfId="3" applyNumberFormat="1" applyFont="1" applyFill="1" applyBorder="1" applyAlignment="1">
      <alignment horizontal="center" vertical="center"/>
    </xf>
    <xf numFmtId="0" fontId="1" fillId="5" borderId="102" xfId="3" applyNumberFormat="1" applyFont="1" applyFill="1" applyBorder="1" applyAlignment="1">
      <alignment horizontal="center" vertical="center"/>
    </xf>
    <xf numFmtId="0" fontId="1" fillId="5" borderId="99" xfId="4" applyNumberFormat="1" applyBorder="1">
      <alignment horizontal="center" vertical="center"/>
      <protection locked="0"/>
    </xf>
    <xf numFmtId="0" fontId="1" fillId="5" borderId="99" xfId="3" applyNumberFormat="1" applyFont="1" applyFill="1" applyBorder="1" applyAlignment="1" applyProtection="1">
      <alignment horizontal="center" vertical="center"/>
      <protection locked="0"/>
    </xf>
    <xf numFmtId="0" fontId="1" fillId="5" borderId="100" xfId="4" applyNumberFormat="1" applyBorder="1">
      <alignment horizontal="center" vertical="center"/>
      <protection locked="0"/>
    </xf>
    <xf numFmtId="0" fontId="3" fillId="7" borderId="103" xfId="3" applyNumberFormat="1" applyFont="1" applyFill="1" applyBorder="1" applyAlignment="1" applyProtection="1">
      <alignment horizontal="center" vertical="center"/>
      <protection locked="0"/>
    </xf>
    <xf numFmtId="0" fontId="3" fillId="5" borderId="102" xfId="3" applyNumberFormat="1" applyFont="1" applyFill="1" applyBorder="1" applyAlignment="1">
      <alignment horizontal="center" vertical="center"/>
    </xf>
    <xf numFmtId="0" fontId="1" fillId="5" borderId="104" xfId="3" applyNumberFormat="1" applyFont="1" applyFill="1" applyBorder="1" applyAlignment="1" applyProtection="1">
      <alignment horizontal="center" vertical="center"/>
      <protection locked="0"/>
    </xf>
    <xf numFmtId="0" fontId="1" fillId="5" borderId="99" xfId="3" applyNumberFormat="1" applyFont="1" applyFill="1" applyBorder="1" applyAlignment="1">
      <alignment horizontal="center" vertical="center"/>
    </xf>
    <xf numFmtId="0" fontId="3" fillId="5" borderId="105" xfId="3" applyNumberFormat="1" applyFont="1" applyFill="1" applyBorder="1" applyAlignment="1">
      <alignment horizontal="center" vertical="center"/>
    </xf>
    <xf numFmtId="0" fontId="25" fillId="5" borderId="5" xfId="8" applyNumberFormat="1" applyFont="1" applyFill="1" applyBorder="1" applyAlignment="1">
      <alignment horizontal="center" vertical="center"/>
    </xf>
    <xf numFmtId="0" fontId="26" fillId="5" borderId="9" xfId="8" applyNumberFormat="1" applyFont="1" applyFill="1" applyBorder="1" applyAlignment="1">
      <alignment horizontal="center" vertical="center"/>
    </xf>
    <xf numFmtId="0" fontId="26" fillId="5" borderId="98" xfId="8" applyNumberFormat="1" applyFont="1" applyFill="1" applyBorder="1" applyAlignment="1" applyProtection="1">
      <alignment horizontal="left" vertical="center" wrapText="1"/>
      <protection locked="0"/>
    </xf>
    <xf numFmtId="0" fontId="3" fillId="5" borderId="26" xfId="3" applyNumberFormat="1" applyFont="1" applyFill="1" applyBorder="1" applyAlignment="1" applyProtection="1">
      <alignment horizontal="center" vertical="center"/>
      <protection locked="0"/>
    </xf>
    <xf numFmtId="0" fontId="1" fillId="5" borderId="43" xfId="3" applyNumberFormat="1" applyFont="1" applyFill="1" applyBorder="1" applyAlignment="1" applyProtection="1">
      <alignment horizontal="center" vertical="center"/>
      <protection locked="0"/>
    </xf>
    <xf numFmtId="0" fontId="1" fillId="5" borderId="59" xfId="3" applyNumberFormat="1" applyFont="1" applyFill="1" applyBorder="1" applyAlignment="1">
      <alignment horizontal="center" vertical="center"/>
    </xf>
    <xf numFmtId="0" fontId="1" fillId="5" borderId="9" xfId="3" applyNumberFormat="1" applyFont="1" applyFill="1" applyBorder="1" applyAlignment="1" applyProtection="1">
      <alignment horizontal="center" vertical="center"/>
      <protection locked="0"/>
    </xf>
    <xf numFmtId="0" fontId="1" fillId="7" borderId="9" xfId="3" applyNumberFormat="1" applyFont="1" applyFill="1" applyBorder="1" applyAlignment="1">
      <alignment horizontal="center" vertical="center"/>
    </xf>
    <xf numFmtId="0" fontId="1" fillId="5" borderId="9" xfId="3" applyNumberFormat="1" applyFont="1" applyFill="1" applyBorder="1" applyAlignment="1">
      <alignment horizontal="center" vertical="center"/>
    </xf>
    <xf numFmtId="0" fontId="1" fillId="5" borderId="21" xfId="3" applyNumberFormat="1" applyFont="1" applyFill="1" applyBorder="1" applyAlignment="1" applyProtection="1">
      <alignment horizontal="center" vertical="center"/>
      <protection locked="0"/>
    </xf>
    <xf numFmtId="0" fontId="1" fillId="5" borderId="26" xfId="3" applyNumberFormat="1" applyFont="1" applyFill="1" applyBorder="1" applyAlignment="1" applyProtection="1">
      <alignment horizontal="center" vertical="center"/>
      <protection locked="0"/>
    </xf>
    <xf numFmtId="0" fontId="1" fillId="5" borderId="106" xfId="3" applyNumberFormat="1" applyFont="1" applyFill="1" applyBorder="1" applyAlignment="1">
      <alignment horizontal="center" vertical="center"/>
    </xf>
    <xf numFmtId="0" fontId="1" fillId="5" borderId="73" xfId="3" applyNumberFormat="1" applyFont="1" applyFill="1" applyBorder="1" applyAlignment="1" applyProtection="1">
      <alignment horizontal="center" vertical="center"/>
      <protection locked="0"/>
    </xf>
    <xf numFmtId="0" fontId="25" fillId="5" borderId="48" xfId="8" applyNumberFormat="1" applyFont="1" applyFill="1" applyBorder="1" applyAlignment="1" applyProtection="1">
      <alignment horizontal="left" vertical="center" wrapText="1"/>
      <protection locked="0"/>
    </xf>
    <xf numFmtId="0" fontId="3" fillId="5" borderId="30" xfId="3" applyNumberFormat="1" applyFont="1" applyFill="1" applyBorder="1" applyAlignment="1" applyProtection="1">
      <alignment horizontal="center" vertical="center"/>
      <protection locked="0"/>
    </xf>
    <xf numFmtId="0" fontId="1" fillId="5" borderId="102" xfId="4" applyNumberFormat="1" applyBorder="1">
      <alignment horizontal="center" vertical="center"/>
      <protection locked="0"/>
    </xf>
    <xf numFmtId="0" fontId="1" fillId="5" borderId="29" xfId="3" applyNumberFormat="1" applyFont="1" applyFill="1" applyBorder="1" applyAlignment="1" applyProtection="1">
      <alignment horizontal="center" vertical="center"/>
      <protection locked="0"/>
    </xf>
    <xf numFmtId="0" fontId="1" fillId="5" borderId="101" xfId="3" applyNumberFormat="1" applyFont="1" applyFill="1" applyBorder="1" applyAlignment="1" applyProtection="1">
      <alignment horizontal="center" vertical="center"/>
      <protection locked="0"/>
    </xf>
    <xf numFmtId="0" fontId="1" fillId="5" borderId="85" xfId="3" applyNumberFormat="1" applyFont="1" applyFill="1" applyBorder="1" applyAlignment="1">
      <alignment horizontal="center" vertical="center"/>
    </xf>
    <xf numFmtId="0" fontId="1" fillId="5" borderId="86" xfId="3" applyNumberFormat="1" applyFont="1" applyFill="1" applyBorder="1" applyAlignment="1">
      <alignment horizontal="center" vertical="center"/>
    </xf>
    <xf numFmtId="0" fontId="1" fillId="5" borderId="25" xfId="3" applyNumberFormat="1" applyFont="1" applyFill="1" applyBorder="1" applyAlignment="1">
      <alignment horizontal="center" vertical="center"/>
    </xf>
    <xf numFmtId="0" fontId="1" fillId="5" borderId="37" xfId="3" applyNumberFormat="1" applyFont="1" applyFill="1" applyBorder="1" applyAlignment="1">
      <alignment horizontal="center" vertical="center"/>
    </xf>
    <xf numFmtId="0" fontId="1" fillId="5" borderId="96" xfId="3" applyNumberFormat="1" applyFont="1" applyFill="1" applyBorder="1" applyAlignment="1">
      <alignment horizontal="center" vertical="center"/>
    </xf>
    <xf numFmtId="0" fontId="26" fillId="5" borderId="11" xfId="8" applyNumberFormat="1" applyFont="1" applyFill="1" applyBorder="1" applyAlignment="1">
      <alignment horizontal="center" vertical="center"/>
    </xf>
    <xf numFmtId="0" fontId="17" fillId="5" borderId="9" xfId="3" applyNumberFormat="1" applyFont="1" applyFill="1" applyBorder="1" applyAlignment="1">
      <alignment horizontal="center" vertical="center"/>
    </xf>
    <xf numFmtId="0" fontId="17" fillId="5" borderId="9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07" xfId="3" applyNumberFormat="1" applyFont="1" applyFill="1" applyBorder="1" applyAlignment="1" applyProtection="1">
      <alignment horizontal="center" vertical="center"/>
      <protection locked="0"/>
    </xf>
    <xf numFmtId="0" fontId="3" fillId="7" borderId="91" xfId="3" applyNumberFormat="1" applyFont="1" applyFill="1" applyBorder="1" applyAlignment="1">
      <alignment horizontal="left" vertical="center" wrapText="1"/>
    </xf>
    <xf numFmtId="0" fontId="3" fillId="7" borderId="108" xfId="3" applyNumberFormat="1" applyFont="1" applyFill="1" applyBorder="1" applyAlignment="1" applyProtection="1">
      <alignment horizontal="center" vertical="center"/>
      <protection locked="0"/>
    </xf>
    <xf numFmtId="0" fontId="1" fillId="7" borderId="109" xfId="3" applyNumberFormat="1" applyFont="1" applyFill="1" applyBorder="1" applyAlignment="1" applyProtection="1">
      <alignment horizontal="center" vertical="center"/>
      <protection locked="0"/>
    </xf>
    <xf numFmtId="0" fontId="3" fillId="7" borderId="110" xfId="3" applyNumberFormat="1" applyFont="1" applyFill="1" applyBorder="1" applyAlignment="1">
      <alignment horizontal="center" vertical="center"/>
    </xf>
    <xf numFmtId="0" fontId="3" fillId="7" borderId="111" xfId="3" applyNumberFormat="1" applyFont="1" applyFill="1" applyBorder="1" applyAlignment="1">
      <alignment horizontal="center" vertical="center"/>
    </xf>
    <xf numFmtId="0" fontId="3" fillId="5" borderId="9" xfId="3" applyNumberFormat="1" applyFont="1" applyFill="1" applyBorder="1" applyAlignment="1" applyProtection="1">
      <alignment horizontal="left" vertical="center" wrapText="1"/>
      <protection locked="0"/>
    </xf>
    <xf numFmtId="0" fontId="3" fillId="5" borderId="107" xfId="3" applyNumberFormat="1" applyFont="1" applyFill="1" applyBorder="1" applyAlignment="1" applyProtection="1">
      <alignment horizontal="center" vertical="center"/>
      <protection locked="0"/>
    </xf>
    <xf numFmtId="0" fontId="3" fillId="5" borderId="24" xfId="3" applyNumberFormat="1" applyFont="1" applyFill="1" applyBorder="1" applyAlignment="1">
      <alignment horizontal="center" vertical="center"/>
    </xf>
    <xf numFmtId="0" fontId="3" fillId="5" borderId="9" xfId="3" applyNumberFormat="1" applyFont="1" applyFill="1" applyBorder="1" applyAlignment="1">
      <alignment horizontal="center" vertical="center" wrapText="1"/>
    </xf>
    <xf numFmtId="0" fontId="3" fillId="5" borderId="9" xfId="3" applyNumberFormat="1" applyFont="1" applyFill="1" applyBorder="1" applyAlignment="1">
      <alignment horizontal="center" vertical="center"/>
    </xf>
    <xf numFmtId="0" fontId="3" fillId="7" borderId="9" xfId="3" applyNumberFormat="1" applyFont="1" applyFill="1" applyBorder="1" applyAlignment="1">
      <alignment horizontal="center" vertical="center"/>
    </xf>
    <xf numFmtId="0" fontId="3" fillId="5" borderId="59" xfId="3" applyNumberFormat="1" applyFont="1" applyFill="1" applyBorder="1" applyAlignment="1">
      <alignment horizontal="center" vertical="center" wrapText="1"/>
    </xf>
    <xf numFmtId="0" fontId="3" fillId="5" borderId="21" xfId="3" applyNumberFormat="1" applyFont="1" applyFill="1" applyBorder="1" applyAlignment="1" applyProtection="1">
      <alignment horizontal="center" vertical="center"/>
      <protection locked="0"/>
    </xf>
    <xf numFmtId="164" fontId="3" fillId="5" borderId="96" xfId="5" applyNumberFormat="1" applyFont="1" applyFill="1" applyBorder="1" applyAlignment="1">
      <alignment horizontal="center" vertical="center"/>
    </xf>
    <xf numFmtId="165" fontId="3" fillId="5" borderId="56" xfId="5" applyNumberFormat="1" applyFont="1" applyFill="1" applyBorder="1" applyAlignment="1">
      <alignment horizontal="center" vertical="center"/>
    </xf>
    <xf numFmtId="165" fontId="3" fillId="5" borderId="46" xfId="5" applyNumberFormat="1" applyFont="1" applyFill="1" applyBorder="1" applyAlignment="1">
      <alignment horizontal="center" vertical="center"/>
    </xf>
    <xf numFmtId="166" fontId="3" fillId="5" borderId="15" xfId="5" applyNumberFormat="1" applyFont="1" applyFill="1" applyBorder="1" applyAlignment="1">
      <alignment horizontal="center" vertical="center"/>
    </xf>
    <xf numFmtId="166" fontId="3" fillId="5" borderId="56" xfId="5" applyNumberFormat="1" applyFont="1" applyFill="1" applyBorder="1" applyAlignment="1">
      <alignment horizontal="center" vertical="center"/>
    </xf>
    <xf numFmtId="165" fontId="3" fillId="5" borderId="1" xfId="5" applyNumberFormat="1" applyFont="1" applyFill="1" applyBorder="1" applyAlignment="1">
      <alignment horizontal="center" vertical="center"/>
    </xf>
    <xf numFmtId="0" fontId="3" fillId="13" borderId="1" xfId="3" applyNumberFormat="1" applyFont="1" applyFill="1" applyBorder="1" applyAlignment="1">
      <alignment horizontal="center" vertical="center" wrapText="1"/>
    </xf>
    <xf numFmtId="0" fontId="3" fillId="13" borderId="14" xfId="3" applyFont="1" applyFill="1" applyBorder="1" applyAlignment="1" applyProtection="1">
      <alignment horizontal="center" vertical="center"/>
      <protection locked="0"/>
    </xf>
    <xf numFmtId="0" fontId="3" fillId="13" borderId="14" xfId="3" applyFont="1" applyFill="1" applyBorder="1" applyAlignment="1" applyProtection="1">
      <alignment horizontal="center" vertical="center" textRotation="90" wrapText="1"/>
      <protection locked="0"/>
    </xf>
    <xf numFmtId="0" fontId="3" fillId="13" borderId="31" xfId="3" applyFont="1" applyFill="1" applyBorder="1" applyAlignment="1" applyProtection="1">
      <alignment horizontal="center" vertical="center"/>
      <protection locked="0"/>
    </xf>
    <xf numFmtId="0" fontId="3" fillId="13" borderId="1" xfId="3" applyFont="1" applyFill="1" applyBorder="1" applyAlignment="1" applyProtection="1">
      <alignment horizontal="center" vertical="center"/>
      <protection locked="0"/>
    </xf>
    <xf numFmtId="165" fontId="3" fillId="13" borderId="56" xfId="5" applyNumberFormat="1" applyFont="1" applyFill="1" applyBorder="1" applyAlignment="1">
      <alignment horizontal="center" vertical="center"/>
    </xf>
    <xf numFmtId="166" fontId="3" fillId="13" borderId="15" xfId="5" applyNumberFormat="1" applyFont="1" applyFill="1" applyBorder="1" applyAlignment="1">
      <alignment horizontal="center" vertical="center"/>
    </xf>
    <xf numFmtId="165" fontId="3" fillId="13" borderId="46" xfId="5" applyNumberFormat="1" applyFont="1" applyFill="1" applyBorder="1" applyAlignment="1">
      <alignment horizontal="center" vertical="center"/>
    </xf>
    <xf numFmtId="164" fontId="3" fillId="13" borderId="8" xfId="5" applyNumberFormat="1" applyFont="1" applyFill="1" applyBorder="1" applyAlignment="1">
      <alignment horizontal="center" vertical="center"/>
    </xf>
    <xf numFmtId="164" fontId="3" fillId="13" borderId="13" xfId="5" applyNumberFormat="1" applyFont="1" applyFill="1" applyBorder="1" applyAlignment="1">
      <alignment horizontal="center" vertical="center"/>
    </xf>
    <xf numFmtId="166" fontId="3" fillId="13" borderId="85" xfId="5" applyNumberFormat="1" applyFont="1" applyFill="1" applyBorder="1" applyAlignment="1">
      <alignment horizontal="center" vertical="center"/>
    </xf>
    <xf numFmtId="166" fontId="3" fillId="13" borderId="98" xfId="5" applyNumberFormat="1" applyFont="1" applyFill="1" applyBorder="1" applyAlignment="1">
      <alignment horizontal="center" vertical="center"/>
    </xf>
    <xf numFmtId="0" fontId="1" fillId="13" borderId="60" xfId="3" applyNumberFormat="1" applyFont="1" applyFill="1" applyBorder="1" applyAlignment="1">
      <alignment horizontal="center" vertical="center"/>
    </xf>
    <xf numFmtId="0" fontId="1" fillId="13" borderId="10" xfId="3" applyNumberFormat="1" applyFont="1" applyFill="1" applyBorder="1" applyAlignment="1">
      <alignment horizontal="center" vertical="center"/>
    </xf>
    <xf numFmtId="0" fontId="1" fillId="13" borderId="48" xfId="3" applyNumberFormat="1" applyFont="1" applyFill="1" applyBorder="1" applyAlignment="1">
      <alignment horizontal="center" vertical="center"/>
    </xf>
    <xf numFmtId="0" fontId="1" fillId="13" borderId="56" xfId="3" applyNumberFormat="1" applyFont="1" applyFill="1" applyBorder="1" applyAlignment="1">
      <alignment horizontal="center" vertical="center"/>
    </xf>
    <xf numFmtId="0" fontId="1" fillId="13" borderId="14" xfId="3" applyNumberFormat="1" applyFont="1" applyFill="1" applyBorder="1" applyAlignment="1" applyProtection="1">
      <alignment horizontal="center" vertical="center"/>
      <protection locked="0"/>
    </xf>
    <xf numFmtId="0" fontId="1" fillId="13" borderId="46" xfId="3" applyNumberFormat="1" applyFont="1" applyFill="1" applyBorder="1" applyAlignment="1">
      <alignment horizontal="center" vertical="center"/>
    </xf>
    <xf numFmtId="0" fontId="1" fillId="13" borderId="1" xfId="3" applyNumberFormat="1" applyFont="1" applyFill="1" applyBorder="1" applyAlignment="1">
      <alignment horizontal="center" vertical="center"/>
    </xf>
    <xf numFmtId="0" fontId="1" fillId="13" borderId="59" xfId="3" applyNumberFormat="1" applyFont="1" applyFill="1" applyBorder="1" applyAlignment="1">
      <alignment horizontal="center" vertical="center"/>
    </xf>
    <xf numFmtId="0" fontId="1" fillId="13" borderId="21" xfId="3" applyNumberFormat="1" applyFont="1" applyFill="1" applyBorder="1" applyAlignment="1" applyProtection="1">
      <alignment horizontal="center" vertical="center"/>
      <protection locked="0"/>
    </xf>
    <xf numFmtId="0" fontId="1" fillId="13" borderId="98" xfId="3" applyNumberFormat="1" applyFont="1" applyFill="1" applyBorder="1" applyAlignment="1">
      <alignment horizontal="center" vertical="center"/>
    </xf>
    <xf numFmtId="0" fontId="1" fillId="13" borderId="62" xfId="3" applyNumberFormat="1" applyFont="1" applyFill="1" applyBorder="1" applyAlignment="1">
      <alignment horizontal="center" vertical="center"/>
    </xf>
    <xf numFmtId="0" fontId="1" fillId="13" borderId="73" xfId="3" applyNumberFormat="1" applyFont="1" applyFill="1" applyBorder="1" applyAlignment="1" applyProtection="1">
      <alignment horizontal="center" vertical="center"/>
      <protection locked="0"/>
    </xf>
    <xf numFmtId="0" fontId="1" fillId="13" borderId="90" xfId="3" applyNumberFormat="1" applyFont="1" applyFill="1" applyBorder="1" applyAlignment="1">
      <alignment horizontal="center" vertical="center"/>
    </xf>
    <xf numFmtId="0" fontId="1" fillId="13" borderId="1" xfId="3" applyNumberFormat="1" applyFont="1" applyFill="1" applyBorder="1" applyAlignment="1" applyProtection="1">
      <alignment horizontal="center" vertical="center"/>
      <protection locked="0"/>
    </xf>
    <xf numFmtId="0" fontId="1" fillId="13" borderId="96" xfId="3" applyNumberFormat="1" applyFont="1" applyFill="1" applyBorder="1" applyAlignment="1">
      <alignment horizontal="center" vertical="center"/>
    </xf>
    <xf numFmtId="0" fontId="1" fillId="13" borderId="25" xfId="3" applyNumberFormat="1" applyFont="1" applyFill="1" applyBorder="1" applyAlignment="1">
      <alignment horizontal="center" vertical="center"/>
    </xf>
    <xf numFmtId="0" fontId="3" fillId="13" borderId="56" xfId="3" applyNumberFormat="1" applyFont="1" applyFill="1" applyBorder="1" applyAlignment="1">
      <alignment horizontal="center" vertical="center"/>
    </xf>
    <xf numFmtId="0" fontId="3" fillId="13" borderId="14" xfId="3" applyNumberFormat="1" applyFont="1" applyFill="1" applyBorder="1" applyAlignment="1" applyProtection="1">
      <alignment horizontal="center" vertical="center"/>
      <protection locked="0"/>
    </xf>
    <xf numFmtId="0" fontId="3" fillId="13" borderId="1" xfId="3" applyNumberFormat="1" applyFont="1" applyFill="1" applyBorder="1" applyAlignment="1">
      <alignment horizontal="center" vertical="center"/>
    </xf>
    <xf numFmtId="0" fontId="3" fillId="13" borderId="31" xfId="3" applyNumberFormat="1" applyFont="1" applyFill="1" applyBorder="1" applyAlignment="1">
      <alignment horizontal="center" vertical="center"/>
    </xf>
    <xf numFmtId="0" fontId="3" fillId="13" borderId="2" xfId="3" applyNumberFormat="1" applyFont="1" applyFill="1" applyBorder="1" applyAlignment="1" applyProtection="1">
      <alignment horizontal="center" vertical="center"/>
      <protection locked="0"/>
    </xf>
    <xf numFmtId="0" fontId="1" fillId="13" borderId="2" xfId="3" applyNumberFormat="1" applyFont="1" applyFill="1" applyBorder="1" applyAlignment="1" applyProtection="1">
      <alignment horizontal="center" vertical="center"/>
      <protection locked="0"/>
    </xf>
    <xf numFmtId="0" fontId="1" fillId="13" borderId="33" xfId="3" applyNumberFormat="1" applyFont="1" applyFill="1" applyBorder="1" applyAlignment="1">
      <alignment horizontal="center" vertical="center"/>
    </xf>
    <xf numFmtId="0" fontId="1" fillId="13" borderId="26" xfId="3" applyNumberFormat="1" applyFont="1" applyFill="1" applyBorder="1" applyAlignment="1" applyProtection="1">
      <alignment horizontal="center" vertical="center"/>
      <protection locked="0"/>
    </xf>
    <xf numFmtId="0" fontId="1" fillId="13" borderId="9" xfId="3" applyNumberFormat="1" applyFont="1" applyFill="1" applyBorder="1" applyAlignment="1">
      <alignment horizontal="center" vertical="center"/>
    </xf>
    <xf numFmtId="0" fontId="3" fillId="13" borderId="31" xfId="3" applyNumberFormat="1" applyFont="1" applyFill="1" applyBorder="1" applyAlignment="1">
      <alignment horizontal="center" vertical="center" wrapText="1"/>
    </xf>
    <xf numFmtId="0" fontId="3" fillId="13" borderId="14" xfId="3" applyNumberFormat="1" applyFont="1" applyFill="1" applyBorder="1" applyAlignment="1">
      <alignment horizontal="center" vertical="center"/>
    </xf>
    <xf numFmtId="0" fontId="3" fillId="13" borderId="33" xfId="3" applyNumberFormat="1" applyFont="1" applyFill="1" applyBorder="1" applyAlignment="1">
      <alignment horizontal="center" vertical="center" wrapText="1"/>
    </xf>
    <xf numFmtId="0" fontId="3" fillId="13" borderId="21" xfId="3" applyNumberFormat="1" applyFont="1" applyFill="1" applyBorder="1" applyAlignment="1" applyProtection="1">
      <alignment horizontal="center" vertical="center"/>
      <protection locked="0"/>
    </xf>
    <xf numFmtId="0" fontId="3" fillId="13" borderId="9" xfId="3" applyNumberFormat="1" applyFont="1" applyFill="1" applyBorder="1" applyAlignment="1">
      <alignment horizontal="center" vertical="center" wrapText="1"/>
    </xf>
    <xf numFmtId="0" fontId="3" fillId="6" borderId="5" xfId="3" applyNumberFormat="1" applyFont="1" applyFill="1" applyBorder="1" applyAlignment="1">
      <alignment horizontal="left" vertical="center" wrapText="1"/>
    </xf>
    <xf numFmtId="0" fontId="7" fillId="5" borderId="5" xfId="3" applyNumberFormat="1" applyFont="1" applyFill="1" applyBorder="1" applyAlignment="1">
      <alignment horizontal="center" vertical="center"/>
    </xf>
    <xf numFmtId="0" fontId="3" fillId="5" borderId="112" xfId="3" applyNumberFormat="1" applyFont="1" applyFill="1" applyBorder="1" applyAlignment="1" applyProtection="1">
      <alignment horizontal="center" vertical="center"/>
      <protection locked="0"/>
    </xf>
    <xf numFmtId="164" fontId="3" fillId="5" borderId="50" xfId="5" applyNumberFormat="1" applyFont="1" applyFill="1" applyBorder="1" applyAlignment="1">
      <alignment horizontal="center" vertical="center"/>
    </xf>
    <xf numFmtId="166" fontId="3" fillId="5" borderId="98" xfId="5" applyNumberFormat="1" applyFont="1" applyFill="1" applyBorder="1" applyAlignment="1">
      <alignment horizontal="center" vertical="center"/>
    </xf>
    <xf numFmtId="164" fontId="3" fillId="13" borderId="113" xfId="5" applyNumberFormat="1" applyFont="1" applyFill="1" applyBorder="1" applyAlignment="1">
      <alignment horizontal="center" vertical="center"/>
    </xf>
    <xf numFmtId="166" fontId="3" fillId="13" borderId="59" xfId="5" applyNumberFormat="1" applyFont="1" applyFill="1" applyBorder="1" applyAlignment="1">
      <alignment horizontal="center" vertical="center"/>
    </xf>
    <xf numFmtId="164" fontId="3" fillId="5" borderId="13" xfId="5" applyNumberFormat="1" applyFont="1" applyFill="1" applyBorder="1" applyAlignment="1">
      <alignment horizontal="center" vertical="center"/>
    </xf>
    <xf numFmtId="166" fontId="3" fillId="5" borderId="9" xfId="5" applyNumberFormat="1" applyFont="1" applyFill="1" applyBorder="1" applyAlignment="1">
      <alignment horizontal="center" vertical="center"/>
    </xf>
    <xf numFmtId="166" fontId="3" fillId="5" borderId="85" xfId="5" applyNumberFormat="1" applyFont="1" applyFill="1" applyBorder="1" applyAlignment="1">
      <alignment horizontal="center" vertical="center"/>
    </xf>
    <xf numFmtId="0" fontId="1" fillId="6" borderId="0" xfId="3" applyFont="1" applyFill="1"/>
    <xf numFmtId="0" fontId="3" fillId="5" borderId="17" xfId="3" applyFont="1" applyFill="1" applyBorder="1" applyAlignment="1" applyProtection="1">
      <alignment horizontal="center" vertical="center"/>
      <protection locked="0"/>
    </xf>
    <xf numFmtId="0" fontId="3" fillId="5" borderId="25" xfId="3" applyNumberFormat="1" applyFont="1" applyFill="1" applyBorder="1" applyAlignment="1">
      <alignment horizontal="center" vertical="center"/>
    </xf>
    <xf numFmtId="0" fontId="1" fillId="5" borderId="77" xfId="3" applyNumberFormat="1" applyFont="1" applyFill="1" applyBorder="1" applyAlignment="1">
      <alignment horizontal="center" vertical="center"/>
    </xf>
    <xf numFmtId="0" fontId="1" fillId="5" borderId="18" xfId="3" applyNumberFormat="1" applyFont="1" applyFill="1" applyBorder="1" applyAlignment="1">
      <alignment horizontal="center" vertical="center"/>
    </xf>
    <xf numFmtId="0" fontId="1" fillId="5" borderId="29" xfId="3" applyNumberFormat="1" applyFont="1" applyFill="1" applyBorder="1" applyAlignment="1">
      <alignment horizontal="center" vertical="center"/>
    </xf>
    <xf numFmtId="0" fontId="3" fillId="5" borderId="3" xfId="3" applyNumberFormat="1" applyFont="1" applyFill="1" applyBorder="1" applyAlignment="1">
      <alignment horizontal="right" vertical="center"/>
    </xf>
    <xf numFmtId="0" fontId="1" fillId="5" borderId="43" xfId="3" applyNumberFormat="1" applyFont="1" applyFill="1" applyBorder="1" applyAlignment="1">
      <alignment horizontal="center" vertical="center"/>
    </xf>
    <xf numFmtId="0" fontId="3" fillId="5" borderId="15" xfId="3" applyNumberFormat="1" applyFont="1" applyFill="1" applyBorder="1" applyAlignment="1">
      <alignment horizontal="center" vertical="center"/>
    </xf>
    <xf numFmtId="165" fontId="3" fillId="5" borderId="17" xfId="5" applyNumberFormat="1" applyFont="1" applyFill="1" applyBorder="1" applyAlignment="1">
      <alignment horizontal="center" vertical="center"/>
    </xf>
    <xf numFmtId="164" fontId="3" fillId="5" borderId="88" xfId="5" applyNumberFormat="1" applyFont="1" applyFill="1" applyBorder="1" applyAlignment="1">
      <alignment horizontal="center" vertical="center"/>
    </xf>
    <xf numFmtId="166" fontId="3" fillId="5" borderId="24" xfId="5" applyNumberFormat="1" applyFont="1" applyFill="1" applyBorder="1" applyAlignment="1">
      <alignment horizontal="center" vertical="center"/>
    </xf>
    <xf numFmtId="0" fontId="1" fillId="5" borderId="24" xfId="3" applyNumberFormat="1" applyFont="1" applyFill="1" applyBorder="1" applyAlignment="1">
      <alignment horizontal="center" vertical="center"/>
    </xf>
    <xf numFmtId="0" fontId="1" fillId="5" borderId="87" xfId="3" applyNumberFormat="1" applyFont="1" applyFill="1" applyBorder="1" applyAlignment="1">
      <alignment horizontal="center" vertical="center"/>
    </xf>
    <xf numFmtId="0" fontId="3" fillId="7" borderId="86" xfId="3" applyNumberFormat="1" applyFont="1" applyFill="1" applyBorder="1" applyAlignment="1">
      <alignment horizontal="center" vertical="center"/>
    </xf>
    <xf numFmtId="0" fontId="3" fillId="5" borderId="27" xfId="3" applyNumberFormat="1" applyFont="1" applyFill="1" applyBorder="1" applyAlignment="1">
      <alignment horizontal="center" vertical="center"/>
    </xf>
    <xf numFmtId="0" fontId="3" fillId="5" borderId="17" xfId="3" applyNumberFormat="1" applyFont="1" applyFill="1" applyBorder="1" applyAlignment="1">
      <alignment horizontal="center" vertical="center" wrapText="1"/>
    </xf>
    <xf numFmtId="0" fontId="3" fillId="5" borderId="24" xfId="3" applyNumberFormat="1" applyFont="1" applyFill="1" applyBorder="1" applyAlignment="1">
      <alignment horizontal="center" vertical="center" wrapText="1"/>
    </xf>
    <xf numFmtId="0" fontId="1" fillId="5" borderId="19" xfId="3" applyNumberFormat="1" applyFont="1" applyFill="1" applyBorder="1" applyAlignment="1">
      <alignment horizontal="center" vertical="center"/>
    </xf>
    <xf numFmtId="0" fontId="3" fillId="7" borderId="117" xfId="3" applyNumberFormat="1" applyFont="1" applyFill="1" applyBorder="1" applyAlignment="1">
      <alignment horizontal="center" vertical="center"/>
    </xf>
    <xf numFmtId="0" fontId="3" fillId="7" borderId="118" xfId="3" applyNumberFormat="1" applyFont="1" applyFill="1" applyBorder="1" applyAlignment="1">
      <alignment horizontal="center" vertical="center"/>
    </xf>
    <xf numFmtId="0" fontId="1" fillId="5" borderId="48" xfId="3" applyNumberFormat="1" applyFont="1" applyFill="1" applyBorder="1" applyAlignment="1">
      <alignment horizontal="center" vertical="center"/>
    </xf>
    <xf numFmtId="0" fontId="3" fillId="7" borderId="50" xfId="3" applyNumberFormat="1" applyFont="1" applyFill="1" applyBorder="1" applyAlignment="1">
      <alignment horizontal="center" vertical="center"/>
    </xf>
    <xf numFmtId="0" fontId="3" fillId="5" borderId="7" xfId="3" applyNumberFormat="1" applyFont="1" applyFill="1" applyBorder="1" applyAlignment="1">
      <alignment horizontal="center" vertical="center"/>
    </xf>
    <xf numFmtId="0" fontId="3" fillId="5" borderId="90" xfId="3" applyNumberFormat="1" applyFont="1" applyFill="1" applyBorder="1" applyAlignment="1">
      <alignment horizontal="center" vertical="center"/>
    </xf>
    <xf numFmtId="0" fontId="1" fillId="5" borderId="120" xfId="3" applyNumberFormat="1" applyFont="1" applyFill="1" applyBorder="1" applyAlignment="1">
      <alignment horizontal="center" vertical="center"/>
    </xf>
    <xf numFmtId="0" fontId="3" fillId="5" borderId="119" xfId="3" applyNumberFormat="1" applyFont="1" applyFill="1" applyBorder="1" applyAlignment="1">
      <alignment horizontal="center" vertical="center"/>
    </xf>
    <xf numFmtId="0" fontId="3" fillId="5" borderId="121" xfId="3" applyNumberFormat="1" applyFont="1" applyFill="1" applyBorder="1" applyAlignment="1">
      <alignment horizontal="center" vertical="center"/>
    </xf>
    <xf numFmtId="0" fontId="3" fillId="5" borderId="120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1" fillId="5" borderId="17" xfId="3" applyNumberFormat="1" applyFont="1" applyFill="1" applyBorder="1" applyAlignment="1" applyProtection="1">
      <alignment horizontal="center" vertical="center"/>
      <protection locked="0"/>
    </xf>
    <xf numFmtId="0" fontId="1" fillId="5" borderId="29" xfId="3" applyNumberFormat="1" applyFont="1" applyFill="1" applyBorder="1" applyAlignment="1">
      <alignment horizontal="center" vertical="center"/>
    </xf>
    <xf numFmtId="0" fontId="21" fillId="0" borderId="0" xfId="3" applyFont="1" applyAlignment="1" applyProtection="1">
      <alignment horizontal="left" vertical="center"/>
      <protection locked="0"/>
    </xf>
    <xf numFmtId="0" fontId="20" fillId="0" borderId="0" xfId="3" applyFont="1" applyAlignment="1" applyProtection="1">
      <alignment horizontal="center" vertical="top"/>
      <protection locked="0"/>
    </xf>
    <xf numFmtId="0" fontId="3" fillId="0" borderId="0" xfId="3"/>
    <xf numFmtId="0" fontId="3" fillId="5" borderId="87" xfId="3" applyNumberFormat="1" applyFont="1" applyFill="1" applyBorder="1" applyAlignment="1">
      <alignment horizontal="center" vertical="center"/>
    </xf>
    <xf numFmtId="0" fontId="25" fillId="5" borderId="46" xfId="8" applyNumberFormat="1" applyFont="1" applyFill="1" applyBorder="1" applyAlignment="1" applyProtection="1">
      <alignment horizontal="left" vertical="center" wrapText="1"/>
      <protection locked="0"/>
    </xf>
    <xf numFmtId="0" fontId="25" fillId="5" borderId="90" xfId="8" applyNumberFormat="1" applyFont="1" applyFill="1" applyBorder="1" applyAlignment="1" applyProtection="1">
      <alignment horizontal="left" vertical="center" wrapText="1"/>
      <protection locked="0"/>
    </xf>
    <xf numFmtId="0" fontId="1" fillId="13" borderId="29" xfId="3" applyNumberFormat="1" applyFont="1" applyFill="1" applyBorder="1" applyAlignment="1">
      <alignment horizontal="center" vertical="center"/>
    </xf>
    <xf numFmtId="0" fontId="3" fillId="5" borderId="46" xfId="3" applyNumberFormat="1" applyFont="1" applyFill="1" applyBorder="1" applyAlignment="1">
      <alignment horizontal="center" vertical="center" wrapText="1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1" fillId="9" borderId="56" xfId="3" applyFont="1" applyFill="1" applyBorder="1" applyAlignment="1" applyProtection="1">
      <alignment horizontal="center" vertical="center"/>
      <protection locked="0"/>
    </xf>
    <xf numFmtId="0" fontId="3" fillId="5" borderId="15" xfId="3" applyFont="1" applyFill="1" applyBorder="1" applyAlignment="1" applyProtection="1">
      <alignment horizontal="center" vertical="center"/>
      <protection locked="0"/>
    </xf>
    <xf numFmtId="0" fontId="12" fillId="0" borderId="0" xfId="3" applyFont="1"/>
    <xf numFmtId="0" fontId="3" fillId="5" borderId="73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>
      <alignment horizontal="left" vertical="center"/>
    </xf>
    <xf numFmtId="0" fontId="3" fillId="5" borderId="1" xfId="3" applyNumberFormat="1" applyFont="1" applyFill="1" applyBorder="1" applyAlignment="1">
      <alignment horizontal="left" vertical="top" wrapText="1"/>
    </xf>
    <xf numFmtId="0" fontId="3" fillId="5" borderId="29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22" xfId="3" applyNumberFormat="1" applyFont="1" applyFill="1" applyBorder="1" applyAlignment="1" applyProtection="1">
      <alignment horizontal="center" vertical="center"/>
      <protection locked="0"/>
    </xf>
    <xf numFmtId="0" fontId="1" fillId="5" borderId="5" xfId="3" applyNumberFormat="1" applyFont="1" applyFill="1" applyBorder="1" applyAlignment="1">
      <alignment horizontal="left" vertical="top" wrapText="1"/>
    </xf>
    <xf numFmtId="0" fontId="3" fillId="5" borderId="5" xfId="3" applyNumberFormat="1" applyFont="1" applyFill="1" applyBorder="1" applyAlignment="1">
      <alignment horizontal="left" vertical="top" wrapText="1"/>
    </xf>
    <xf numFmtId="0" fontId="3" fillId="5" borderId="64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3" applyNumberFormat="1" applyFont="1" applyFill="1" applyBorder="1" applyAlignment="1">
      <alignment horizontal="left" vertical="center"/>
    </xf>
    <xf numFmtId="0" fontId="1" fillId="6" borderId="1" xfId="3" applyNumberFormat="1" applyFont="1" applyFill="1" applyBorder="1" applyAlignment="1">
      <alignment horizontal="left" vertical="top" wrapText="1"/>
    </xf>
    <xf numFmtId="0" fontId="3" fillId="6" borderId="1" xfId="3" applyNumberFormat="1" applyFont="1" applyFill="1" applyBorder="1" applyAlignment="1">
      <alignment horizontal="left" vertical="top" wrapText="1"/>
    </xf>
    <xf numFmtId="0" fontId="1" fillId="5" borderId="30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1" fillId="5" borderId="103" xfId="4" applyNumberFormat="1" applyBorder="1">
      <alignment horizontal="center" vertical="center"/>
      <protection locked="0"/>
    </xf>
    <xf numFmtId="0" fontId="1" fillId="5" borderId="88" xfId="3" applyNumberFormat="1" applyFont="1" applyFill="1" applyBorder="1" applyAlignment="1">
      <alignment horizontal="center" vertical="center"/>
    </xf>
    <xf numFmtId="0" fontId="1" fillId="5" borderId="50" xfId="3" applyNumberFormat="1" applyFont="1" applyFill="1" applyBorder="1" applyAlignment="1">
      <alignment horizontal="center" vertical="center"/>
    </xf>
    <xf numFmtId="0" fontId="26" fillId="5" borderId="1" xfId="8" applyNumberFormat="1" applyFont="1" applyFill="1" applyBorder="1" applyAlignment="1" applyProtection="1">
      <alignment horizontal="left" vertical="center" wrapText="1"/>
      <protection locked="0"/>
    </xf>
    <xf numFmtId="0" fontId="1" fillId="13" borderId="15" xfId="3" applyNumberFormat="1" applyFont="1" applyFill="1" applyBorder="1" applyAlignment="1" applyProtection="1">
      <alignment horizontal="center" vertical="center"/>
      <protection locked="0"/>
    </xf>
    <xf numFmtId="0" fontId="1" fillId="13" borderId="2" xfId="3" applyNumberFormat="1" applyFont="1" applyFill="1" applyBorder="1" applyAlignment="1">
      <alignment horizontal="center" vertical="center"/>
    </xf>
    <xf numFmtId="0" fontId="26" fillId="5" borderId="122" xfId="8" applyNumberFormat="1" applyFont="1" applyFill="1" applyBorder="1" applyAlignment="1">
      <alignment horizontal="center" vertical="center"/>
    </xf>
    <xf numFmtId="0" fontId="26" fillId="5" borderId="123" xfId="8" applyNumberFormat="1" applyFont="1" applyFill="1" applyBorder="1" applyAlignment="1" applyProtection="1">
      <alignment horizontal="left" vertical="center" wrapText="1"/>
      <protection locked="0"/>
    </xf>
    <xf numFmtId="0" fontId="3" fillId="5" borderId="124" xfId="3" applyNumberFormat="1" applyFont="1" applyFill="1" applyBorder="1" applyAlignment="1" applyProtection="1">
      <alignment horizontal="center" vertical="center"/>
      <protection locked="0"/>
    </xf>
    <xf numFmtId="0" fontId="1" fillId="5" borderId="125" xfId="4" applyNumberFormat="1" applyBorder="1">
      <alignment horizontal="center" vertical="center"/>
      <protection locked="0"/>
    </xf>
    <xf numFmtId="0" fontId="1" fillId="5" borderId="126" xfId="3" applyNumberFormat="1" applyFont="1" applyFill="1" applyBorder="1" applyAlignment="1" applyProtection="1">
      <alignment horizontal="center" vertical="center"/>
      <protection locked="0"/>
    </xf>
    <xf numFmtId="0" fontId="1" fillId="5" borderId="127" xfId="3" applyNumberFormat="1" applyFont="1" applyFill="1" applyBorder="1" applyAlignment="1">
      <alignment horizontal="center" vertical="center"/>
    </xf>
    <xf numFmtId="0" fontId="1" fillId="5" borderId="122" xfId="3" applyNumberFormat="1" applyFont="1" applyFill="1" applyBorder="1" applyAlignment="1" applyProtection="1">
      <alignment horizontal="center" vertical="center"/>
      <protection locked="0"/>
    </xf>
    <xf numFmtId="0" fontId="1" fillId="7" borderId="122" xfId="3" applyNumberFormat="1" applyFont="1" applyFill="1" applyBorder="1" applyAlignment="1">
      <alignment horizontal="center" vertical="center"/>
    </xf>
    <xf numFmtId="0" fontId="1" fillId="5" borderId="122" xfId="3" applyNumberFormat="1" applyFont="1" applyFill="1" applyBorder="1" applyAlignment="1">
      <alignment horizontal="center" vertical="center"/>
    </xf>
    <xf numFmtId="0" fontId="1" fillId="5" borderId="126" xfId="3" applyNumberFormat="1" applyFont="1" applyFill="1" applyBorder="1" applyAlignment="1">
      <alignment horizontal="center" vertical="center"/>
    </xf>
    <xf numFmtId="0" fontId="1" fillId="5" borderId="123" xfId="3" applyNumberFormat="1" applyFont="1" applyFill="1" applyBorder="1" applyAlignment="1">
      <alignment horizontal="center" vertical="center"/>
    </xf>
    <xf numFmtId="0" fontId="1" fillId="5" borderId="128" xfId="3" applyNumberFormat="1" applyFont="1" applyFill="1" applyBorder="1" applyAlignment="1">
      <alignment horizontal="center" vertical="center"/>
    </xf>
    <xf numFmtId="0" fontId="1" fillId="5" borderId="129" xfId="3" applyNumberFormat="1" applyFont="1" applyFill="1" applyBorder="1" applyAlignment="1" applyProtection="1">
      <alignment horizontal="center" vertical="center"/>
      <protection locked="0"/>
    </xf>
    <xf numFmtId="0" fontId="1" fillId="5" borderId="124" xfId="3" applyNumberFormat="1" applyFont="1" applyFill="1" applyBorder="1" applyAlignment="1" applyProtection="1">
      <alignment horizontal="center" vertical="center"/>
      <protection locked="0"/>
    </xf>
    <xf numFmtId="0" fontId="1" fillId="13" borderId="127" xfId="3" applyNumberFormat="1" applyFont="1" applyFill="1" applyBorder="1" applyAlignment="1">
      <alignment horizontal="center" vertical="center"/>
    </xf>
    <xf numFmtId="0" fontId="1" fillId="13" borderId="129" xfId="3" applyNumberFormat="1" applyFont="1" applyFill="1" applyBorder="1" applyAlignment="1" applyProtection="1">
      <alignment horizontal="center" vertical="center"/>
      <protection locked="0"/>
    </xf>
    <xf numFmtId="0" fontId="1" fillId="13" borderId="122" xfId="3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00" xfId="3" applyNumberFormat="1" applyFont="1" applyFill="1" applyBorder="1" applyAlignment="1" applyProtection="1">
      <alignment horizontal="center" vertical="center"/>
      <protection locked="0"/>
    </xf>
    <xf numFmtId="0" fontId="3" fillId="5" borderId="70" xfId="3" applyNumberFormat="1" applyFont="1" applyFill="1" applyBorder="1" applyAlignment="1" applyProtection="1">
      <alignment horizontal="center" vertical="center"/>
      <protection locked="0"/>
    </xf>
    <xf numFmtId="0" fontId="3" fillId="5" borderId="5" xfId="3" applyNumberFormat="1" applyFont="1" applyFill="1" applyBorder="1" applyAlignment="1" applyProtection="1">
      <alignment horizontal="center" vertical="center"/>
      <protection locked="0"/>
    </xf>
    <xf numFmtId="0" fontId="3" fillId="5" borderId="73" xfId="3" applyNumberFormat="1" applyFont="1" applyFill="1" applyBorder="1" applyAlignment="1" applyProtection="1">
      <alignment horizontal="center" vertical="center"/>
      <protection locked="0"/>
    </xf>
    <xf numFmtId="0" fontId="3" fillId="13" borderId="62" xfId="3" applyNumberFormat="1" applyFont="1" applyFill="1" applyBorder="1" applyAlignment="1">
      <alignment horizontal="center" vertical="center"/>
    </xf>
    <xf numFmtId="0" fontId="3" fillId="13" borderId="73" xfId="3" applyNumberFormat="1" applyFont="1" applyFill="1" applyBorder="1" applyAlignment="1" applyProtection="1">
      <alignment horizontal="center" vertical="center"/>
      <protection locked="0"/>
    </xf>
    <xf numFmtId="0" fontId="3" fillId="13" borderId="5" xfId="3" applyNumberFormat="1" applyFont="1" applyFill="1" applyBorder="1" applyAlignment="1">
      <alignment horizontal="center" vertical="center"/>
    </xf>
    <xf numFmtId="0" fontId="1" fillId="7" borderId="130" xfId="3" applyNumberFormat="1" applyFont="1" applyFill="1" applyBorder="1" applyAlignment="1">
      <alignment horizontal="center" vertical="center"/>
    </xf>
    <xf numFmtId="0" fontId="1" fillId="7" borderId="130" xfId="3" applyNumberFormat="1" applyFont="1" applyFill="1" applyBorder="1" applyAlignment="1">
      <alignment horizontal="left" vertical="center" wrapText="1"/>
    </xf>
    <xf numFmtId="0" fontId="3" fillId="7" borderId="131" xfId="3" applyNumberFormat="1" applyFont="1" applyFill="1" applyBorder="1" applyAlignment="1">
      <alignment horizontal="center" vertical="center"/>
    </xf>
    <xf numFmtId="0" fontId="3" fillId="7" borderId="132" xfId="3" applyNumberFormat="1" applyFont="1" applyFill="1" applyBorder="1" applyAlignment="1">
      <alignment horizontal="center" vertical="center"/>
    </xf>
    <xf numFmtId="0" fontId="3" fillId="7" borderId="133" xfId="3" applyNumberFormat="1" applyFont="1" applyFill="1" applyBorder="1" applyAlignment="1">
      <alignment horizontal="center" vertical="center"/>
    </xf>
    <xf numFmtId="0" fontId="3" fillId="7" borderId="134" xfId="3" applyNumberFormat="1" applyFont="1" applyFill="1" applyBorder="1" applyAlignment="1">
      <alignment horizontal="center" vertical="center"/>
    </xf>
    <xf numFmtId="0" fontId="3" fillId="7" borderId="135" xfId="3" applyNumberFormat="1" applyFont="1" applyFill="1" applyBorder="1" applyAlignment="1">
      <alignment horizontal="center" vertical="center"/>
    </xf>
    <xf numFmtId="0" fontId="3" fillId="7" borderId="130" xfId="3" applyNumberFormat="1" applyFont="1" applyFill="1" applyBorder="1" applyAlignment="1">
      <alignment horizontal="center" vertical="center"/>
    </xf>
    <xf numFmtId="0" fontId="3" fillId="7" borderId="136" xfId="3" applyNumberFormat="1" applyFont="1" applyFill="1" applyBorder="1" applyAlignment="1">
      <alignment horizontal="center" vertical="center"/>
    </xf>
    <xf numFmtId="0" fontId="3" fillId="7" borderId="137" xfId="3" applyNumberFormat="1" applyFont="1" applyFill="1" applyBorder="1" applyAlignment="1">
      <alignment horizontal="center" vertical="center"/>
    </xf>
    <xf numFmtId="0" fontId="3" fillId="7" borderId="138" xfId="3" applyNumberFormat="1" applyFont="1" applyFill="1" applyBorder="1" applyAlignment="1">
      <alignment horizontal="center" vertical="center"/>
    </xf>
    <xf numFmtId="0" fontId="3" fillId="7" borderId="139" xfId="3" applyNumberFormat="1" applyFont="1" applyFill="1" applyBorder="1" applyAlignment="1">
      <alignment horizontal="center" vertical="center"/>
    </xf>
    <xf numFmtId="0" fontId="3" fillId="5" borderId="66" xfId="3" applyNumberFormat="1" applyFont="1" applyFill="1" applyBorder="1" applyAlignment="1">
      <alignment horizontal="left" vertical="center"/>
    </xf>
    <xf numFmtId="0" fontId="26" fillId="5" borderId="86" xfId="8" applyNumberFormat="1" applyFont="1" applyFill="1" applyBorder="1" applyAlignment="1">
      <alignment horizontal="center" vertical="center"/>
    </xf>
    <xf numFmtId="0" fontId="26" fillId="5" borderId="95" xfId="8" applyNumberFormat="1" applyFont="1" applyFill="1" applyBorder="1" applyAlignment="1" applyProtection="1">
      <alignment horizontal="left" vertical="center" wrapText="1"/>
      <protection locked="0"/>
    </xf>
    <xf numFmtId="0" fontId="9" fillId="5" borderId="3" xfId="3" applyNumberFormat="1" applyFont="1" applyFill="1" applyBorder="1" applyAlignment="1" applyProtection="1">
      <alignment vertical="center"/>
      <protection locked="0"/>
    </xf>
    <xf numFmtId="0" fontId="26" fillId="5" borderId="19" xfId="8" applyNumberFormat="1" applyFont="1" applyFill="1" applyBorder="1" applyAlignment="1">
      <alignment horizontal="center" vertical="center"/>
    </xf>
    <xf numFmtId="0" fontId="26" fillId="5" borderId="13" xfId="8" applyNumberFormat="1" applyFont="1" applyFill="1" applyBorder="1" applyAlignment="1">
      <alignment horizontal="center" vertical="center"/>
    </xf>
    <xf numFmtId="0" fontId="18" fillId="6" borderId="2" xfId="8" applyNumberFormat="1" applyFont="1" applyFill="1" applyBorder="1" applyAlignment="1">
      <alignment horizontal="center" vertical="center"/>
    </xf>
    <xf numFmtId="0" fontId="0" fillId="0" borderId="143" xfId="0" applyBorder="1"/>
    <xf numFmtId="0" fontId="29" fillId="0" borderId="0" xfId="0" applyFont="1"/>
    <xf numFmtId="0" fontId="29" fillId="0" borderId="144" xfId="0" applyFont="1" applyBorder="1" applyAlignment="1">
      <alignment horizontal="center" vertical="center"/>
    </xf>
    <xf numFmtId="0" fontId="29" fillId="0" borderId="145" xfId="0" applyFont="1" applyBorder="1" applyAlignment="1">
      <alignment horizontal="center" vertical="center"/>
    </xf>
    <xf numFmtId="0" fontId="29" fillId="0" borderId="146" xfId="0" applyFont="1" applyBorder="1" applyAlignment="1">
      <alignment horizontal="center" vertical="center"/>
    </xf>
    <xf numFmtId="0" fontId="29" fillId="0" borderId="14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4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14" borderId="149" xfId="0" applyFont="1" applyFill="1" applyBorder="1"/>
    <xf numFmtId="0" fontId="29" fillId="14" borderId="130" xfId="0" applyFont="1" applyFill="1" applyBorder="1"/>
    <xf numFmtId="0" fontId="29" fillId="14" borderId="137" xfId="0" applyFont="1" applyFill="1" applyBorder="1"/>
    <xf numFmtId="0" fontId="29" fillId="7" borderId="130" xfId="8" applyNumberFormat="1" applyFont="1" applyFill="1" applyBorder="1" applyAlignment="1">
      <alignment horizontal="center" vertical="center"/>
    </xf>
    <xf numFmtId="0" fontId="29" fillId="0" borderId="150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151" xfId="0" applyFont="1" applyBorder="1" applyAlignment="1">
      <alignment horizontal="center" vertical="center"/>
    </xf>
    <xf numFmtId="0" fontId="29" fillId="0" borderId="152" xfId="0" applyFont="1" applyBorder="1" applyAlignment="1">
      <alignment horizontal="center" vertical="center"/>
    </xf>
    <xf numFmtId="0" fontId="29" fillId="14" borderId="153" xfId="0" applyFont="1" applyFill="1" applyBorder="1"/>
    <xf numFmtId="0" fontId="29" fillId="7" borderId="131" xfId="8" applyNumberFormat="1" applyFont="1" applyFill="1" applyBorder="1" applyAlignment="1">
      <alignment horizontal="left" vertical="center" wrapText="1"/>
    </xf>
    <xf numFmtId="0" fontId="20" fillId="6" borderId="149" xfId="8" applyFont="1" applyFill="1" applyBorder="1" applyAlignment="1">
      <alignment horizontal="center" vertical="center" textRotation="90" wrapText="1"/>
    </xf>
    <xf numFmtId="0" fontId="20" fillId="6" borderId="154" xfId="8" applyFont="1" applyFill="1" applyBorder="1" applyAlignment="1">
      <alignment horizontal="center" vertical="center" textRotation="90" wrapText="1"/>
    </xf>
    <xf numFmtId="0" fontId="20" fillId="6" borderId="155" xfId="8" applyFont="1" applyFill="1" applyBorder="1" applyAlignment="1">
      <alignment horizontal="center" vertical="center" textRotation="90" wrapText="1"/>
    </xf>
    <xf numFmtId="0" fontId="20" fillId="6" borderId="156" xfId="8" applyFont="1" applyFill="1" applyBorder="1" applyAlignment="1">
      <alignment horizontal="center" vertical="center" textRotation="90"/>
    </xf>
    <xf numFmtId="0" fontId="20" fillId="6" borderId="154" xfId="8" applyFont="1" applyFill="1" applyBorder="1" applyAlignment="1">
      <alignment horizontal="center" vertical="center" textRotation="90"/>
    </xf>
    <xf numFmtId="0" fontId="20" fillId="6" borderId="74" xfId="8" applyFont="1" applyFill="1" applyBorder="1" applyAlignment="1">
      <alignment horizontal="center" vertical="center" textRotation="90"/>
    </xf>
    <xf numFmtId="0" fontId="30" fillId="5" borderId="5" xfId="3" applyNumberFormat="1" applyFont="1" applyFill="1" applyBorder="1" applyAlignment="1">
      <alignment horizontal="center" vertical="center"/>
    </xf>
    <xf numFmtId="0" fontId="30" fillId="5" borderId="5" xfId="3" applyNumberFormat="1" applyFont="1" applyFill="1" applyBorder="1" applyAlignment="1" applyProtection="1">
      <alignment horizontal="left" vertical="center" wrapText="1"/>
      <protection locked="0"/>
    </xf>
    <xf numFmtId="0" fontId="30" fillId="5" borderId="1" xfId="3" applyNumberFormat="1" applyFont="1" applyFill="1" applyBorder="1" applyAlignment="1">
      <alignment horizontal="center" vertical="center"/>
    </xf>
    <xf numFmtId="0" fontId="30" fillId="5" borderId="1" xfId="3" applyNumberFormat="1" applyFont="1" applyFill="1" applyBorder="1" applyAlignment="1" applyProtection="1">
      <alignment horizontal="left" vertical="center" wrapText="1"/>
      <protection locked="0"/>
    </xf>
    <xf numFmtId="0" fontId="30" fillId="7" borderId="130" xfId="8" applyNumberFormat="1" applyFont="1" applyFill="1" applyBorder="1" applyAlignment="1">
      <alignment horizontal="center" vertical="center"/>
    </xf>
    <xf numFmtId="0" fontId="30" fillId="7" borderId="131" xfId="8" applyNumberFormat="1" applyFont="1" applyFill="1" applyBorder="1" applyAlignment="1">
      <alignment horizontal="left" vertical="center" wrapText="1"/>
    </xf>
    <xf numFmtId="0" fontId="30" fillId="7" borderId="10" xfId="3" applyNumberFormat="1" applyFont="1" applyFill="1" applyBorder="1" applyAlignment="1">
      <alignment horizontal="center" vertical="center"/>
    </xf>
    <xf numFmtId="0" fontId="30" fillId="7" borderId="10" xfId="3" applyNumberFormat="1" applyFont="1" applyFill="1" applyBorder="1" applyAlignment="1" applyProtection="1">
      <alignment horizontal="left" vertical="center" wrapText="1"/>
      <protection locked="0"/>
    </xf>
    <xf numFmtId="0" fontId="31" fillId="7" borderId="10" xfId="3" applyNumberFormat="1" applyFont="1" applyFill="1" applyBorder="1" applyAlignment="1">
      <alignment horizontal="center" vertical="center"/>
    </xf>
    <xf numFmtId="0" fontId="30" fillId="5" borderId="82" xfId="3" applyNumberFormat="1" applyFont="1" applyFill="1" applyBorder="1" applyAlignment="1" applyProtection="1">
      <alignment horizontal="left" vertical="center" wrapText="1"/>
      <protection locked="0"/>
    </xf>
    <xf numFmtId="0" fontId="30" fillId="7" borderId="83" xfId="3" applyNumberFormat="1" applyFont="1" applyFill="1" applyBorder="1" applyAlignment="1" applyProtection="1">
      <alignment horizontal="left" vertical="center" wrapText="1"/>
      <protection locked="0"/>
    </xf>
    <xf numFmtId="0" fontId="30" fillId="5" borderId="158" xfId="3" applyNumberFormat="1" applyFont="1" applyFill="1" applyBorder="1" applyAlignment="1" applyProtection="1">
      <alignment horizontal="left" vertical="center" wrapText="1"/>
      <protection locked="0"/>
    </xf>
    <xf numFmtId="0" fontId="30" fillId="7" borderId="159" xfId="3" applyNumberFormat="1" applyFont="1" applyFill="1" applyBorder="1" applyAlignment="1">
      <alignment horizontal="center" vertical="center"/>
    </xf>
    <xf numFmtId="0" fontId="30" fillId="7" borderId="160" xfId="3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0" fillId="16" borderId="5" xfId="6" applyNumberFormat="1" applyFont="1" applyFill="1" applyBorder="1" applyAlignment="1" applyProtection="1">
      <alignment horizontal="left" vertical="center"/>
      <protection locked="0"/>
    </xf>
    <xf numFmtId="167" fontId="30" fillId="16" borderId="5" xfId="6" applyNumberFormat="1" applyFont="1" applyFill="1" applyBorder="1" applyAlignment="1" applyProtection="1">
      <alignment horizontal="left" vertical="center"/>
      <protection locked="0"/>
    </xf>
    <xf numFmtId="0" fontId="30" fillId="15" borderId="5" xfId="6" applyNumberFormat="1" applyFont="1" applyFill="1" applyBorder="1" applyAlignment="1" applyProtection="1">
      <alignment horizontal="left" vertical="center" wrapText="1"/>
      <protection locked="0"/>
    </xf>
    <xf numFmtId="0" fontId="30" fillId="16" borderId="1" xfId="6" applyNumberFormat="1" applyFont="1" applyFill="1" applyBorder="1" applyAlignment="1" applyProtection="1">
      <alignment horizontal="left" vertical="center"/>
      <protection locked="0"/>
    </xf>
    <xf numFmtId="167" fontId="30" fillId="16" borderId="1" xfId="6" applyNumberFormat="1" applyFont="1" applyFill="1" applyBorder="1" applyAlignment="1" applyProtection="1">
      <alignment horizontal="left" vertical="center"/>
      <protection locked="0"/>
    </xf>
    <xf numFmtId="0" fontId="30" fillId="15" borderId="1" xfId="6" applyNumberFormat="1" applyFont="1" applyFill="1" applyBorder="1" applyAlignment="1" applyProtection="1">
      <alignment horizontal="left" vertical="center" wrapText="1"/>
      <protection locked="0"/>
    </xf>
    <xf numFmtId="0" fontId="30" fillId="16" borderId="1" xfId="6" applyFont="1" applyFill="1" applyBorder="1"/>
    <xf numFmtId="0" fontId="30" fillId="16" borderId="1" xfId="6" applyFont="1" applyFill="1" applyBorder="1" applyAlignment="1">
      <alignment wrapText="1"/>
    </xf>
    <xf numFmtId="0" fontId="30" fillId="16" borderId="1" xfId="6" applyFont="1" applyFill="1" applyBorder="1" applyAlignment="1">
      <alignment horizontal="left" vertical="center"/>
    </xf>
    <xf numFmtId="0" fontId="30" fillId="16" borderId="2" xfId="6" applyFont="1" applyFill="1" applyBorder="1" applyAlignment="1">
      <alignment horizontal="left" vertical="center"/>
    </xf>
    <xf numFmtId="0" fontId="30" fillId="16" borderId="1" xfId="7" applyFont="1" applyFill="1" applyBorder="1" applyAlignment="1">
      <alignment horizontal="left" vertical="center" wrapText="1"/>
    </xf>
    <xf numFmtId="0" fontId="30" fillId="16" borderId="1" xfId="6" applyFont="1" applyFill="1" applyBorder="1" applyAlignment="1">
      <alignment vertical="center"/>
    </xf>
    <xf numFmtId="0" fontId="30" fillId="16" borderId="2" xfId="6" applyFont="1" applyFill="1" applyBorder="1" applyAlignment="1">
      <alignment vertical="center"/>
    </xf>
    <xf numFmtId="0" fontId="30" fillId="16" borderId="1" xfId="7" applyFont="1" applyFill="1" applyBorder="1" applyAlignment="1">
      <alignment horizontal="justify" vertical="center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1" fillId="5" borderId="17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ill="1" applyBorder="1"/>
    <xf numFmtId="0" fontId="3" fillId="5" borderId="2" xfId="3" applyFont="1" applyFill="1" applyBorder="1" applyAlignment="1" applyProtection="1">
      <alignment horizontal="center" vertical="center"/>
      <protection locked="0"/>
    </xf>
    <xf numFmtId="0" fontId="3" fillId="5" borderId="15" xfId="3" applyFont="1" applyFill="1" applyBorder="1" applyAlignment="1" applyProtection="1">
      <alignment horizontal="center" vertical="center"/>
      <protection locked="0"/>
    </xf>
    <xf numFmtId="0" fontId="3" fillId="5" borderId="25" xfId="3" applyNumberFormat="1" applyFont="1" applyFill="1" applyBorder="1" applyAlignment="1">
      <alignment horizontal="center" vertical="center"/>
    </xf>
    <xf numFmtId="0" fontId="1" fillId="5" borderId="6" xfId="3" applyNumberFormat="1" applyFont="1" applyFill="1" applyBorder="1" applyAlignment="1">
      <alignment horizontal="center" vertical="center"/>
    </xf>
    <xf numFmtId="0" fontId="3" fillId="5" borderId="0" xfId="3" applyNumberFormat="1" applyFont="1" applyFill="1" applyBorder="1" applyAlignment="1">
      <alignment horizontal="center" vertical="center"/>
    </xf>
    <xf numFmtId="0" fontId="1" fillId="5" borderId="77" xfId="3" applyNumberFormat="1" applyFont="1" applyFill="1" applyBorder="1" applyAlignment="1">
      <alignment horizontal="center" vertical="center"/>
    </xf>
    <xf numFmtId="0" fontId="1" fillId="5" borderId="18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>
      <alignment horizontal="center" vertical="center"/>
    </xf>
    <xf numFmtId="0" fontId="1" fillId="5" borderId="29" xfId="3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5" borderId="46" xfId="3" applyFont="1" applyFill="1" applyBorder="1" applyAlignment="1" applyProtection="1">
      <alignment horizontal="center" vertical="center" wrapText="1"/>
      <protection locked="0"/>
    </xf>
    <xf numFmtId="0" fontId="3" fillId="5" borderId="17" xfId="3" applyFont="1" applyFill="1" applyBorder="1" applyAlignment="1" applyProtection="1">
      <alignment horizontal="center" vertical="center"/>
      <protection locked="0"/>
    </xf>
    <xf numFmtId="0" fontId="1" fillId="9" borderId="56" xfId="3" applyFont="1" applyFill="1" applyBorder="1" applyAlignment="1" applyProtection="1">
      <alignment horizontal="center" vertical="center"/>
      <protection locked="0"/>
    </xf>
    <xf numFmtId="0" fontId="1" fillId="5" borderId="63" xfId="3" applyFont="1" applyFill="1" applyBorder="1" applyAlignment="1" applyProtection="1">
      <alignment horizontal="center" vertical="center"/>
      <protection locked="0"/>
    </xf>
    <xf numFmtId="0" fontId="7" fillId="5" borderId="5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3" applyNumberFormat="1" applyFont="1" applyFill="1" applyBorder="1" applyAlignment="1" applyProtection="1">
      <alignment horizontal="left" vertical="top" wrapText="1"/>
      <protection locked="0"/>
    </xf>
    <xf numFmtId="0" fontId="20" fillId="0" borderId="0" xfId="3" applyFont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2" fillId="2" borderId="8" xfId="3" applyNumberFormat="1" applyFont="1" applyFill="1" applyBorder="1" applyAlignment="1" applyProtection="1">
      <alignment horizontal="left" vertical="center" wrapText="1"/>
      <protection locked="0"/>
    </xf>
    <xf numFmtId="0" fontId="6" fillId="4" borderId="0" xfId="3" applyFont="1" applyFill="1" applyAlignment="1" applyProtection="1">
      <alignment horizontal="left" vertical="top"/>
      <protection locked="0"/>
    </xf>
    <xf numFmtId="0" fontId="12" fillId="2" borderId="8" xfId="3" applyNumberFormat="1" applyFont="1" applyFill="1" applyBorder="1" applyAlignment="1" applyProtection="1">
      <alignment horizontal="center" vertical="top"/>
      <protection locked="0"/>
    </xf>
    <xf numFmtId="0" fontId="21" fillId="0" borderId="0" xfId="3" applyFont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12" fillId="0" borderId="15" xfId="3" applyNumberFormat="1" applyFont="1" applyFill="1" applyBorder="1" applyAlignment="1" applyProtection="1">
      <alignment horizontal="left" vertical="top" wrapText="1"/>
      <protection locked="0"/>
    </xf>
    <xf numFmtId="49" fontId="12" fillId="5" borderId="8" xfId="3" applyNumberFormat="1" applyFont="1" applyFill="1" applyBorder="1" applyAlignment="1" applyProtection="1">
      <alignment horizontal="left" vertical="center"/>
      <protection locked="0"/>
    </xf>
    <xf numFmtId="0" fontId="12" fillId="2" borderId="8" xfId="3" applyNumberFormat="1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left" vertical="top"/>
      <protection locked="0"/>
    </xf>
    <xf numFmtId="0" fontId="15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16" fillId="2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4" borderId="0" xfId="3" applyFont="1" applyFill="1" applyAlignment="1" applyProtection="1">
      <alignment horizontal="center"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29" fillId="0" borderId="0" xfId="3" applyNumberFormat="1" applyFont="1" applyBorder="1" applyAlignment="1" applyProtection="1">
      <alignment horizontal="center" vertical="center"/>
      <protection locked="0"/>
    </xf>
    <xf numFmtId="0" fontId="28" fillId="0" borderId="0" xfId="3" applyFont="1" applyBorder="1"/>
    <xf numFmtId="0" fontId="29" fillId="2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left" vertical="center"/>
      <protection locked="0"/>
    </xf>
    <xf numFmtId="0" fontId="13" fillId="0" borderId="0" xfId="3" applyFont="1" applyAlignment="1" applyProtection="1">
      <alignment horizontal="right" vertical="center"/>
      <protection locked="0"/>
    </xf>
    <xf numFmtId="0" fontId="12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2" fillId="0" borderId="0" xfId="3" applyFont="1" applyAlignment="1">
      <alignment horizontal="left"/>
    </xf>
    <xf numFmtId="14" fontId="12" fillId="0" borderId="0" xfId="3" applyNumberFormat="1" applyFont="1" applyAlignment="1">
      <alignment horizontal="left"/>
    </xf>
    <xf numFmtId="0" fontId="9" fillId="5" borderId="3" xfId="3" applyNumberFormat="1" applyFont="1" applyFill="1" applyBorder="1" applyAlignment="1" applyProtection="1">
      <alignment horizontal="center" vertical="center"/>
      <protection locked="0"/>
    </xf>
    <xf numFmtId="0" fontId="9" fillId="5" borderId="13" xfId="3" applyNumberFormat="1" applyFont="1" applyFill="1" applyBorder="1" applyAlignment="1" applyProtection="1">
      <alignment horizontal="center" vertical="center"/>
      <protection locked="0"/>
    </xf>
    <xf numFmtId="0" fontId="9" fillId="5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3" applyFill="1" applyBorder="1"/>
    <xf numFmtId="0" fontId="1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3" applyNumberFormat="1" applyFont="1" applyFill="1" applyBorder="1" applyAlignment="1" applyProtection="1">
      <alignment horizontal="center" vertical="center" wrapText="1"/>
      <protection locked="0"/>
    </xf>
    <xf numFmtId="0" fontId="11" fillId="6" borderId="0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1" fillId="6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45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87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Alignment="1" applyProtection="1">
      <alignment horizontal="left" vertical="center"/>
      <protection locked="0"/>
    </xf>
    <xf numFmtId="0" fontId="3" fillId="5" borderId="0" xfId="3" applyFont="1" applyFill="1" applyBorder="1" applyAlignment="1" applyProtection="1">
      <alignment horizontal="center" vertical="center"/>
      <protection locked="0"/>
    </xf>
    <xf numFmtId="0" fontId="1" fillId="6" borderId="0" xfId="3" applyFont="1" applyFill="1" applyBorder="1" applyAlignment="1" applyProtection="1">
      <alignment horizontal="left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1" fillId="6" borderId="2" xfId="3" applyNumberFormat="1" applyFont="1" applyFill="1" applyBorder="1" applyAlignment="1" applyProtection="1">
      <alignment horizontal="center" vertical="center"/>
      <protection locked="0"/>
    </xf>
    <xf numFmtId="0" fontId="11" fillId="6" borderId="15" xfId="3" applyNumberFormat="1" applyFont="1" applyFill="1" applyBorder="1" applyAlignment="1" applyProtection="1">
      <alignment horizontal="center" vertical="center"/>
      <protection locked="0"/>
    </xf>
    <xf numFmtId="0" fontId="11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3" applyFont="1" applyFill="1" applyAlignment="1" applyProtection="1">
      <alignment horizontal="left" vertical="top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0" xfId="3" applyFont="1" applyFill="1" applyAlignment="1" applyProtection="1">
      <alignment horizontal="left" vertical="top"/>
      <protection locked="0"/>
    </xf>
    <xf numFmtId="0" fontId="1" fillId="6" borderId="6" xfId="3" applyFont="1" applyFill="1" applyBorder="1" applyAlignment="1" applyProtection="1">
      <alignment horizontal="left" vertical="center" wrapText="1"/>
      <protection locked="0"/>
    </xf>
    <xf numFmtId="0" fontId="3" fillId="6" borderId="0" xfId="3" applyFont="1" applyFill="1" applyAlignment="1" applyProtection="1">
      <alignment horizontal="left" vertical="center" wrapText="1"/>
      <protection locked="0"/>
    </xf>
    <xf numFmtId="0" fontId="3" fillId="6" borderId="88" xfId="3" applyFont="1" applyFill="1" applyBorder="1" applyAlignment="1" applyProtection="1">
      <alignment horizontal="left" vertical="center" wrapText="1"/>
      <protection locked="0"/>
    </xf>
    <xf numFmtId="0" fontId="1" fillId="6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Alignment="1" applyProtection="1">
      <alignment horizontal="left" vertical="top" wrapText="1"/>
      <protection locked="0"/>
    </xf>
    <xf numFmtId="0" fontId="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8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49" fontId="3" fillId="6" borderId="1" xfId="3" applyNumberFormat="1" applyFont="1" applyFill="1" applyBorder="1" applyAlignment="1" applyProtection="1">
      <alignment horizontal="center" vertical="center"/>
      <protection locked="0"/>
    </xf>
    <xf numFmtId="49" fontId="3" fillId="6" borderId="3" xfId="3" applyNumberFormat="1" applyFont="1" applyFill="1" applyBorder="1" applyAlignment="1" applyProtection="1">
      <alignment horizontal="center" vertical="center" textRotation="90"/>
      <protection locked="0"/>
    </xf>
    <xf numFmtId="49" fontId="3" fillId="6" borderId="5" xfId="3" applyNumberFormat="1" applyFont="1" applyFill="1" applyBorder="1" applyAlignment="1" applyProtection="1">
      <alignment horizontal="center" vertical="center" textRotation="90"/>
      <protection locked="0"/>
    </xf>
    <xf numFmtId="0" fontId="9" fillId="8" borderId="1" xfId="3" applyNumberFormat="1" applyFont="1" applyFill="1" applyBorder="1" applyAlignment="1" applyProtection="1">
      <alignment horizontal="center" vertical="center" wrapText="1"/>
      <protection locked="0"/>
    </xf>
    <xf numFmtId="49" fontId="1" fillId="6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49" fontId="1" fillId="6" borderId="5" xfId="3" applyNumberFormat="1" applyFont="1" applyFill="1" applyBorder="1" applyAlignment="1" applyProtection="1">
      <alignment horizontal="center" vertical="center" textRotation="90"/>
      <protection locked="0"/>
    </xf>
    <xf numFmtId="0" fontId="8" fillId="6" borderId="8" xfId="3" applyFont="1" applyFill="1" applyBorder="1" applyAlignment="1" applyProtection="1">
      <alignment vertical="center"/>
      <protection locked="0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1" fillId="5" borderId="17" xfId="3" applyNumberFormat="1" applyFont="1" applyFill="1" applyBorder="1" applyAlignment="1" applyProtection="1">
      <alignment horizontal="center" vertical="center"/>
      <protection locked="0"/>
    </xf>
    <xf numFmtId="49" fontId="1" fillId="5" borderId="2" xfId="3" applyNumberFormat="1" applyFont="1" applyFill="1" applyBorder="1" applyAlignment="1" applyProtection="1">
      <alignment horizontal="center" vertical="center"/>
      <protection locked="0"/>
    </xf>
    <xf numFmtId="49" fontId="1" fillId="5" borderId="15" xfId="3" applyNumberFormat="1" applyFont="1" applyFill="1" applyBorder="1" applyAlignment="1" applyProtection="1">
      <alignment horizontal="center" vertical="center"/>
      <protection locked="0"/>
    </xf>
    <xf numFmtId="49" fontId="1" fillId="5" borderId="17" xfId="3" applyNumberFormat="1" applyFont="1" applyFill="1" applyBorder="1" applyAlignment="1" applyProtection="1">
      <alignment horizontal="center" vertical="center"/>
      <protection locked="0"/>
    </xf>
    <xf numFmtId="0" fontId="7" fillId="5" borderId="5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>
      <alignment horizontal="right" vertical="center"/>
    </xf>
    <xf numFmtId="0" fontId="1" fillId="5" borderId="29" xfId="3" applyNumberFormat="1" applyFont="1" applyFill="1" applyBorder="1" applyAlignment="1">
      <alignment horizontal="right" vertical="center"/>
    </xf>
    <xf numFmtId="0" fontId="1" fillId="5" borderId="27" xfId="3" applyNumberFormat="1" applyFont="1" applyFill="1" applyBorder="1" applyAlignment="1">
      <alignment horizontal="right" vertical="center"/>
    </xf>
    <xf numFmtId="0" fontId="3" fillId="5" borderId="4" xfId="3" applyNumberFormat="1" applyFont="1" applyFill="1" applyBorder="1" applyAlignment="1">
      <alignment horizontal="right" vertical="center"/>
    </xf>
    <xf numFmtId="0" fontId="3" fillId="5" borderId="18" xfId="3" applyNumberFormat="1" applyFont="1" applyFill="1" applyBorder="1" applyAlignment="1">
      <alignment horizontal="right" vertical="center"/>
    </xf>
    <xf numFmtId="0" fontId="3" fillId="5" borderId="45" xfId="3" applyNumberFormat="1" applyFont="1" applyFill="1" applyBorder="1" applyAlignment="1">
      <alignment horizontal="right" vertical="center"/>
    </xf>
    <xf numFmtId="0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13" borderId="54" xfId="3" applyFont="1" applyFill="1" applyBorder="1" applyAlignment="1" applyProtection="1">
      <alignment horizontal="center" vertical="center" textRotation="90" wrapText="1"/>
      <protection locked="0"/>
    </xf>
    <xf numFmtId="0" fontId="3" fillId="13" borderId="62" xfId="3" applyFont="1" applyFill="1" applyBorder="1" applyAlignment="1" applyProtection="1">
      <alignment horizontal="center" vertical="center" textRotation="90" wrapText="1"/>
      <protection locked="0"/>
    </xf>
    <xf numFmtId="0" fontId="1" fillId="5" borderId="63" xfId="3" applyFont="1" applyFill="1" applyBorder="1" applyAlignment="1" applyProtection="1">
      <alignment horizontal="center" vertical="center"/>
      <protection locked="0"/>
    </xf>
    <xf numFmtId="0" fontId="3" fillId="5" borderId="20" xfId="3" applyFont="1" applyFill="1" applyBorder="1" applyAlignment="1" applyProtection="1">
      <alignment horizontal="center" vertical="center"/>
      <protection locked="0"/>
    </xf>
    <xf numFmtId="0" fontId="1" fillId="5" borderId="19" xfId="3" applyFont="1" applyFill="1" applyBorder="1" applyAlignment="1" applyProtection="1">
      <alignment horizontal="center" vertical="center"/>
      <protection locked="0"/>
    </xf>
    <xf numFmtId="0" fontId="3" fillId="5" borderId="36" xfId="3" applyFont="1" applyFill="1" applyBorder="1" applyAlignment="1" applyProtection="1">
      <alignment horizontal="center" vertical="center"/>
      <protection locked="0"/>
    </xf>
    <xf numFmtId="0" fontId="3" fillId="5" borderId="140" xfId="3" applyFont="1" applyFill="1" applyBorder="1" applyAlignment="1" applyProtection="1">
      <alignment horizontal="center" vertical="center" textRotation="90" wrapText="1"/>
      <protection locked="0"/>
    </xf>
    <xf numFmtId="0" fontId="3" fillId="5" borderId="141" xfId="3" applyFont="1" applyFill="1" applyBorder="1" applyAlignment="1" applyProtection="1">
      <alignment horizontal="center" vertical="center" textRotation="90" wrapText="1"/>
      <protection locked="0"/>
    </xf>
    <xf numFmtId="0" fontId="3" fillId="5" borderId="54" xfId="3" applyFont="1" applyFill="1" applyBorder="1" applyAlignment="1" applyProtection="1">
      <alignment horizontal="center" vertical="center" textRotation="90" wrapText="1"/>
      <protection locked="0"/>
    </xf>
    <xf numFmtId="0" fontId="3" fillId="5" borderId="62" xfId="3" applyFont="1" applyFill="1" applyBorder="1" applyAlignment="1" applyProtection="1">
      <alignment horizontal="center" vertical="center" textRotation="90" wrapText="1"/>
      <protection locked="0"/>
    </xf>
    <xf numFmtId="0" fontId="1" fillId="5" borderId="2" xfId="3" applyFont="1" applyFill="1" applyBorder="1" applyAlignment="1" applyProtection="1">
      <alignment horizontal="center" vertical="center"/>
      <protection locked="0"/>
    </xf>
    <xf numFmtId="0" fontId="3" fillId="5" borderId="17" xfId="3" applyFont="1" applyFill="1" applyBorder="1" applyAlignment="1" applyProtection="1">
      <alignment horizontal="center" vertical="center"/>
      <protection locked="0"/>
    </xf>
    <xf numFmtId="0" fontId="1" fillId="9" borderId="1" xfId="3" applyFont="1" applyFill="1" applyBorder="1" applyAlignment="1" applyProtection="1">
      <alignment horizontal="center" vertical="center"/>
      <protection locked="0"/>
    </xf>
    <xf numFmtId="0" fontId="3" fillId="9" borderId="2" xfId="3" applyFont="1" applyFill="1" applyBorder="1" applyAlignment="1" applyProtection="1">
      <alignment horizontal="center" vertical="center"/>
      <protection locked="0"/>
    </xf>
    <xf numFmtId="0" fontId="1" fillId="5" borderId="59" xfId="3" applyFont="1" applyFill="1" applyBorder="1" applyAlignment="1" applyProtection="1">
      <alignment horizontal="center" vertical="center"/>
      <protection locked="0"/>
    </xf>
    <xf numFmtId="0" fontId="3" fillId="5" borderId="9" xfId="3" applyFont="1" applyFill="1" applyBorder="1" applyAlignment="1" applyProtection="1">
      <alignment horizontal="center" vertical="center"/>
      <protection locked="0"/>
    </xf>
    <xf numFmtId="0" fontId="3" fillId="5" borderId="34" xfId="3" applyFont="1" applyFill="1" applyBorder="1" applyAlignment="1" applyProtection="1">
      <alignment horizontal="center" vertical="center"/>
      <protection locked="0"/>
    </xf>
    <xf numFmtId="0" fontId="1" fillId="5" borderId="32" xfId="3" applyFont="1" applyFill="1" applyBorder="1" applyAlignment="1" applyProtection="1">
      <alignment horizontal="center" vertical="center"/>
      <protection locked="0"/>
    </xf>
    <xf numFmtId="0" fontId="3" fillId="5" borderId="3" xfId="3" applyFont="1" applyFill="1" applyBorder="1" applyAlignment="1" applyProtection="1">
      <alignment horizontal="center" vertical="center"/>
      <protection locked="0"/>
    </xf>
    <xf numFmtId="0" fontId="3" fillId="5" borderId="4" xfId="3" applyFont="1" applyFill="1" applyBorder="1" applyAlignment="1" applyProtection="1">
      <alignment horizontal="center" vertical="center"/>
      <protection locked="0"/>
    </xf>
    <xf numFmtId="0" fontId="1" fillId="5" borderId="54" xfId="3" applyFont="1" applyFill="1" applyBorder="1" applyAlignment="1" applyProtection="1">
      <alignment horizontal="center" vertical="center"/>
      <protection locked="0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1" fillId="9" borderId="56" xfId="3" applyFont="1" applyFill="1" applyBorder="1" applyAlignment="1" applyProtection="1">
      <alignment horizontal="center" vertical="center"/>
      <protection locked="0"/>
    </xf>
    <xf numFmtId="0" fontId="3" fillId="9" borderId="14" xfId="3" applyFont="1" applyFill="1" applyBorder="1" applyAlignment="1" applyProtection="1">
      <alignment horizontal="center" vertical="center"/>
      <protection locked="0"/>
    </xf>
    <xf numFmtId="0" fontId="1" fillId="5" borderId="46" xfId="3" applyFont="1" applyFill="1" applyBorder="1" applyAlignment="1" applyProtection="1">
      <alignment horizontal="left" vertical="center" wrapText="1"/>
      <protection locked="0"/>
    </xf>
    <xf numFmtId="0" fontId="3" fillId="5" borderId="46" xfId="3" applyFont="1" applyFill="1" applyBorder="1" applyAlignment="1" applyProtection="1">
      <alignment horizontal="left" vertical="center" wrapText="1"/>
      <protection locked="0"/>
    </xf>
    <xf numFmtId="0" fontId="3" fillId="5" borderId="17" xfId="3" applyFont="1" applyFill="1" applyBorder="1" applyAlignment="1" applyProtection="1">
      <alignment horizontal="center" vertical="center" wrapText="1"/>
      <protection locked="0"/>
    </xf>
    <xf numFmtId="0" fontId="3" fillId="5" borderId="46" xfId="3" applyFont="1" applyFill="1" applyBorder="1" applyAlignment="1" applyProtection="1">
      <alignment horizontal="center" vertical="center" wrapText="1"/>
      <protection locked="0"/>
    </xf>
    <xf numFmtId="0" fontId="3" fillId="5" borderId="51" xfId="3" applyFont="1" applyFill="1" applyBorder="1" applyAlignment="1" applyProtection="1">
      <alignment horizontal="center" vertical="center"/>
      <protection locked="0"/>
    </xf>
    <xf numFmtId="0" fontId="3" fillId="5" borderId="52" xfId="3" applyFont="1" applyFill="1" applyBorder="1" applyAlignment="1" applyProtection="1">
      <alignment horizontal="center" vertical="center"/>
      <protection locked="0"/>
    </xf>
    <xf numFmtId="0" fontId="3" fillId="5" borderId="53" xfId="3" applyFont="1" applyFill="1" applyBorder="1" applyAlignment="1" applyProtection="1">
      <alignment horizontal="center" vertical="center"/>
      <protection locked="0"/>
    </xf>
    <xf numFmtId="0" fontId="3" fillId="5" borderId="17" xfId="3" applyFont="1" applyFill="1" applyBorder="1" applyAlignment="1" applyProtection="1">
      <alignment horizontal="center" vertical="center" textRotation="90" wrapText="1"/>
      <protection locked="0"/>
    </xf>
    <xf numFmtId="0" fontId="1" fillId="5" borderId="46" xfId="3" applyFont="1" applyFill="1" applyBorder="1" applyAlignment="1" applyProtection="1">
      <alignment horizontal="center" vertical="center" textRotation="90" wrapText="1"/>
      <protection locked="0"/>
    </xf>
    <xf numFmtId="0" fontId="3" fillId="5" borderId="46" xfId="3" applyFont="1" applyFill="1" applyBorder="1" applyAlignment="1" applyProtection="1">
      <alignment horizontal="center" vertical="center" textRotation="90" wrapText="1"/>
      <protection locked="0"/>
    </xf>
    <xf numFmtId="0" fontId="3" fillId="5" borderId="55" xfId="3" applyFont="1" applyFill="1" applyBorder="1" applyAlignment="1" applyProtection="1">
      <alignment horizontal="center" vertical="center" textRotation="90" wrapText="1"/>
      <protection locked="0"/>
    </xf>
    <xf numFmtId="0" fontId="3" fillId="5" borderId="3" xfId="3" applyFont="1" applyFill="1" applyBorder="1" applyAlignment="1" applyProtection="1">
      <alignment horizontal="center" vertical="center" textRotation="90" wrapText="1"/>
      <protection locked="0"/>
    </xf>
    <xf numFmtId="0" fontId="3" fillId="5" borderId="13" xfId="3" applyFont="1" applyFill="1" applyBorder="1" applyAlignment="1" applyProtection="1">
      <alignment horizontal="center" vertical="center" textRotation="90" wrapText="1"/>
      <protection locked="0"/>
    </xf>
    <xf numFmtId="0" fontId="3" fillId="5" borderId="5" xfId="3" applyFont="1" applyFill="1" applyBorder="1" applyAlignment="1" applyProtection="1">
      <alignment horizontal="center" vertical="center" textRotation="90" wrapText="1"/>
      <protection locked="0"/>
    </xf>
    <xf numFmtId="0" fontId="3" fillId="7" borderId="3" xfId="3" applyFont="1" applyFill="1" applyBorder="1" applyAlignment="1" applyProtection="1">
      <alignment horizontal="center" vertical="center" textRotation="90"/>
      <protection locked="0"/>
    </xf>
    <xf numFmtId="0" fontId="3" fillId="7" borderId="13" xfId="3" applyFont="1" applyFill="1" applyBorder="1" applyAlignment="1" applyProtection="1">
      <alignment horizontal="center" vertical="center" textRotation="90"/>
      <protection locked="0"/>
    </xf>
    <xf numFmtId="0" fontId="3" fillId="7" borderId="5" xfId="3" applyFont="1" applyFill="1" applyBorder="1" applyAlignment="1" applyProtection="1">
      <alignment horizontal="center" vertical="center" textRotation="90"/>
      <protection locked="0"/>
    </xf>
    <xf numFmtId="0" fontId="3" fillId="9" borderId="1" xfId="3" applyFont="1" applyFill="1" applyBorder="1" applyAlignment="1" applyProtection="1">
      <alignment horizontal="center" vertical="center"/>
      <protection locked="0"/>
    </xf>
    <xf numFmtId="0" fontId="1" fillId="5" borderId="3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3" applyFont="1" applyFill="1" applyBorder="1" applyAlignment="1" applyProtection="1">
      <alignment horizontal="center" vertical="center" textRotation="90" wrapText="1"/>
      <protection locked="0"/>
    </xf>
    <xf numFmtId="0" fontId="3" fillId="13" borderId="140" xfId="3" applyFont="1" applyFill="1" applyBorder="1" applyAlignment="1" applyProtection="1">
      <alignment horizontal="center" vertical="center" textRotation="90" wrapText="1"/>
      <protection locked="0"/>
    </xf>
    <xf numFmtId="0" fontId="3" fillId="13" borderId="141" xfId="3" applyFont="1" applyFill="1" applyBorder="1" applyAlignment="1" applyProtection="1">
      <alignment horizontal="center" vertical="center" textRotation="90" wrapText="1"/>
      <protection locked="0"/>
    </xf>
    <xf numFmtId="0" fontId="2" fillId="6" borderId="2" xfId="3" applyNumberFormat="1" applyFont="1" applyFill="1" applyBorder="1" applyAlignment="1">
      <alignment horizontal="left" vertical="top" wrapText="1"/>
    </xf>
    <xf numFmtId="0" fontId="2" fillId="6" borderId="15" xfId="3" applyNumberFormat="1" applyFont="1" applyFill="1" applyBorder="1" applyAlignment="1">
      <alignment horizontal="left" vertical="top" wrapText="1"/>
    </xf>
    <xf numFmtId="0" fontId="2" fillId="6" borderId="17" xfId="3" applyNumberFormat="1" applyFont="1" applyFill="1" applyBorder="1" applyAlignment="1">
      <alignment horizontal="left" vertical="top" wrapText="1"/>
    </xf>
    <xf numFmtId="0" fontId="3" fillId="5" borderId="114" xfId="3" applyFont="1" applyFill="1" applyBorder="1" applyAlignment="1" applyProtection="1">
      <alignment horizontal="center" vertical="center" wrapText="1"/>
      <protection locked="0"/>
    </xf>
    <xf numFmtId="0" fontId="3" fillId="5" borderId="115" xfId="3" applyFont="1" applyFill="1" applyBorder="1" applyAlignment="1" applyProtection="1">
      <alignment horizontal="center" vertical="center" wrapText="1"/>
      <protection locked="0"/>
    </xf>
    <xf numFmtId="0" fontId="3" fillId="5" borderId="116" xfId="3" applyFont="1" applyFill="1" applyBorder="1" applyAlignment="1" applyProtection="1">
      <alignment horizontal="center" vertical="center" wrapText="1"/>
      <protection locked="0"/>
    </xf>
    <xf numFmtId="0" fontId="3" fillId="5" borderId="58" xfId="3" applyFont="1" applyFill="1" applyBorder="1" applyAlignment="1" applyProtection="1">
      <alignment horizontal="center" vertical="center" wrapText="1"/>
      <protection locked="0"/>
    </xf>
    <xf numFmtId="0" fontId="3" fillId="5" borderId="0" xfId="3" applyFont="1" applyFill="1" applyBorder="1" applyAlignment="1" applyProtection="1">
      <alignment horizontal="center" vertical="center" wrapText="1"/>
      <protection locked="0"/>
    </xf>
    <xf numFmtId="0" fontId="3" fillId="5" borderId="49" xfId="3" applyFont="1" applyFill="1" applyBorder="1" applyAlignment="1" applyProtection="1">
      <alignment horizontal="center" vertical="center" wrapText="1"/>
      <protection locked="0"/>
    </xf>
    <xf numFmtId="0" fontId="3" fillId="5" borderId="7" xfId="3" applyFont="1" applyFill="1" applyBorder="1" applyAlignment="1" applyProtection="1">
      <alignment horizontal="center" vertical="center" wrapText="1"/>
      <protection locked="0"/>
    </xf>
    <xf numFmtId="0" fontId="3" fillId="5" borderId="8" xfId="3" applyFont="1" applyFill="1" applyBorder="1" applyAlignment="1" applyProtection="1">
      <alignment horizontal="center" vertical="center" wrapText="1"/>
      <protection locked="0"/>
    </xf>
    <xf numFmtId="0" fontId="3" fillId="5" borderId="66" xfId="3" applyFont="1" applyFill="1" applyBorder="1" applyAlignment="1" applyProtection="1">
      <alignment horizontal="center" vertical="center" wrapText="1"/>
      <protection locked="0"/>
    </xf>
    <xf numFmtId="0" fontId="3" fillId="5" borderId="2" xfId="3" applyFont="1" applyFill="1" applyBorder="1" applyAlignment="1" applyProtection="1">
      <alignment horizontal="center" vertical="center"/>
      <protection locked="0"/>
    </xf>
    <xf numFmtId="0" fontId="3" fillId="5" borderId="15" xfId="3" applyFont="1" applyFill="1" applyBorder="1" applyAlignment="1" applyProtection="1">
      <alignment horizontal="center" vertical="center"/>
      <protection locked="0"/>
    </xf>
    <xf numFmtId="0" fontId="3" fillId="5" borderId="65" xfId="3" applyFont="1" applyFill="1" applyBorder="1" applyAlignment="1" applyProtection="1">
      <alignment horizontal="center" vertical="center"/>
      <protection locked="0"/>
    </xf>
    <xf numFmtId="0" fontId="1" fillId="5" borderId="142" xfId="3" applyFont="1" applyFill="1" applyBorder="1" applyAlignment="1" applyProtection="1">
      <alignment horizontal="center" vertical="center" textRotation="90" wrapText="1"/>
      <protection locked="0"/>
    </xf>
    <xf numFmtId="0" fontId="1" fillId="5" borderId="90" xfId="3" applyFont="1" applyFill="1" applyBorder="1" applyAlignment="1" applyProtection="1">
      <alignment horizontal="center" vertical="center" textRotation="90" wrapText="1"/>
      <protection locked="0"/>
    </xf>
    <xf numFmtId="0" fontId="1" fillId="5" borderId="26" xfId="3" applyNumberFormat="1" applyFont="1" applyFill="1" applyBorder="1" applyAlignment="1">
      <alignment horizontal="left" vertical="center"/>
    </xf>
    <xf numFmtId="0" fontId="1" fillId="5" borderId="43" xfId="3" applyNumberFormat="1" applyFont="1" applyFill="1" applyBorder="1" applyAlignment="1">
      <alignment horizontal="left" vertical="center"/>
    </xf>
    <xf numFmtId="0" fontId="1" fillId="5" borderId="24" xfId="3" applyNumberFormat="1" applyFont="1" applyFill="1" applyBorder="1" applyAlignment="1">
      <alignment horizontal="left" vertical="center"/>
    </xf>
    <xf numFmtId="0" fontId="1" fillId="5" borderId="37" xfId="3" applyNumberFormat="1" applyFont="1" applyFill="1" applyBorder="1" applyAlignment="1">
      <alignment horizontal="left" vertical="center"/>
    </xf>
    <xf numFmtId="0" fontId="1" fillId="5" borderId="85" xfId="3" applyNumberFormat="1" applyFont="1" applyFill="1" applyBorder="1" applyAlignment="1">
      <alignment horizontal="left" vertical="center"/>
    </xf>
    <xf numFmtId="0" fontId="1" fillId="5" borderId="86" xfId="3" applyNumberFormat="1" applyFont="1" applyFill="1" applyBorder="1" applyAlignment="1">
      <alignment horizontal="left" vertical="center"/>
    </xf>
    <xf numFmtId="0" fontId="3" fillId="5" borderId="25" xfId="3" applyNumberFormat="1" applyFont="1" applyFill="1" applyBorder="1" applyAlignment="1">
      <alignment horizontal="center" vertical="center"/>
    </xf>
    <xf numFmtId="0" fontId="1" fillId="5" borderId="6" xfId="3" applyNumberFormat="1" applyFont="1" applyFill="1" applyBorder="1" applyAlignment="1">
      <alignment horizontal="center" vertical="center"/>
    </xf>
    <xf numFmtId="0" fontId="3" fillId="5" borderId="0" xfId="3" applyNumberFormat="1" applyFont="1" applyFill="1" applyBorder="1" applyAlignment="1">
      <alignment horizontal="center" vertical="center"/>
    </xf>
    <xf numFmtId="0" fontId="3" fillId="5" borderId="88" xfId="3" applyNumberFormat="1" applyFont="1" applyFill="1" applyBorder="1" applyAlignment="1">
      <alignment horizontal="center" vertical="center"/>
    </xf>
    <xf numFmtId="0" fontId="1" fillId="5" borderId="74" xfId="3" applyNumberFormat="1" applyFont="1" applyFill="1" applyBorder="1" applyAlignment="1">
      <alignment horizontal="center" vertical="center" textRotation="255" wrapText="1"/>
    </xf>
    <xf numFmtId="0" fontId="1" fillId="5" borderId="81" xfId="3" applyNumberFormat="1" applyFont="1" applyFill="1" applyBorder="1" applyAlignment="1">
      <alignment horizontal="center" vertical="center" textRotation="255" wrapText="1"/>
    </xf>
    <xf numFmtId="0" fontId="1" fillId="5" borderId="76" xfId="3" applyNumberFormat="1" applyFont="1" applyFill="1" applyBorder="1" applyAlignment="1">
      <alignment horizontal="center" vertical="center"/>
    </xf>
    <xf numFmtId="0" fontId="1" fillId="5" borderId="77" xfId="3" applyNumberFormat="1" applyFont="1" applyFill="1" applyBorder="1" applyAlignment="1">
      <alignment horizontal="center" vertical="center"/>
    </xf>
    <xf numFmtId="0" fontId="1" fillId="5" borderId="78" xfId="3" applyNumberFormat="1" applyFont="1" applyFill="1" applyBorder="1" applyAlignment="1">
      <alignment horizontal="center" vertical="center"/>
    </xf>
    <xf numFmtId="0" fontId="1" fillId="5" borderId="4" xfId="3" applyNumberFormat="1" applyFont="1" applyFill="1" applyBorder="1" applyAlignment="1">
      <alignment horizontal="center" vertical="center"/>
    </xf>
    <xf numFmtId="0" fontId="1" fillId="5" borderId="18" xfId="3" applyNumberFormat="1" applyFont="1" applyFill="1" applyBorder="1" applyAlignment="1">
      <alignment horizontal="center" vertical="center"/>
    </xf>
    <xf numFmtId="0" fontId="1" fillId="5" borderId="44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>
      <alignment horizontal="center" vertical="center"/>
    </xf>
    <xf numFmtId="0" fontId="1" fillId="5" borderId="29" xfId="3" applyNumberFormat="1" applyFont="1" applyFill="1" applyBorder="1" applyAlignment="1">
      <alignment horizontal="center" vertical="center"/>
    </xf>
    <xf numFmtId="0" fontId="1" fillId="5" borderId="28" xfId="3" applyNumberFormat="1" applyFont="1" applyFill="1" applyBorder="1" applyAlignment="1">
      <alignment horizontal="center" vertical="center"/>
    </xf>
    <xf numFmtId="0" fontId="14" fillId="5" borderId="36" xfId="3" applyNumberFormat="1" applyFont="1" applyFill="1" applyBorder="1" applyAlignment="1">
      <alignment horizontal="center" vertical="center"/>
    </xf>
    <xf numFmtId="0" fontId="1" fillId="5" borderId="40" xfId="3" applyNumberFormat="1" applyFont="1" applyFill="1" applyBorder="1" applyAlignment="1">
      <alignment horizontal="center" vertical="center"/>
    </xf>
    <xf numFmtId="0" fontId="1" fillId="5" borderId="42" xfId="3" applyNumberFormat="1" applyFont="1" applyFill="1" applyBorder="1" applyAlignment="1">
      <alignment horizontal="center" vertical="center"/>
    </xf>
    <xf numFmtId="0" fontId="1" fillId="5" borderId="36" xfId="3" applyNumberFormat="1" applyFont="1" applyFill="1" applyBorder="1" applyAlignment="1">
      <alignment horizontal="right" vertical="center"/>
    </xf>
    <xf numFmtId="0" fontId="1" fillId="5" borderId="40" xfId="3" applyNumberFormat="1" applyFont="1" applyFill="1" applyBorder="1" applyAlignment="1">
      <alignment horizontal="right" vertical="center"/>
    </xf>
    <xf numFmtId="0" fontId="1" fillId="5" borderId="41" xfId="3" applyNumberFormat="1" applyFont="1" applyFill="1" applyBorder="1" applyAlignment="1">
      <alignment horizontal="right" vertical="center"/>
    </xf>
    <xf numFmtId="0" fontId="30" fillId="15" borderId="1" xfId="6" applyNumberFormat="1" applyFont="1" applyFill="1" applyBorder="1" applyAlignment="1" applyProtection="1">
      <alignment horizontal="left" vertical="center" wrapText="1"/>
      <protection locked="0"/>
    </xf>
    <xf numFmtId="0" fontId="30" fillId="16" borderId="2" xfId="6" applyFont="1" applyFill="1" applyBorder="1" applyAlignment="1">
      <alignment vertical="center"/>
    </xf>
    <xf numFmtId="0" fontId="30" fillId="16" borderId="17" xfId="6" applyFont="1" applyFill="1" applyBorder="1" applyAlignment="1">
      <alignment vertical="center"/>
    </xf>
    <xf numFmtId="0" fontId="30" fillId="16" borderId="2" xfId="6" applyFont="1" applyFill="1" applyBorder="1"/>
    <xf numFmtId="0" fontId="30" fillId="16" borderId="17" xfId="6" applyFont="1" applyFill="1" applyBorder="1"/>
    <xf numFmtId="0" fontId="30" fillId="16" borderId="2" xfId="6" applyFont="1" applyFill="1" applyBorder="1" applyAlignment="1">
      <alignment horizontal="left"/>
    </xf>
    <xf numFmtId="0" fontId="30" fillId="16" borderId="17" xfId="6" applyFont="1" applyFill="1" applyBorder="1" applyAlignment="1">
      <alignment horizontal="left"/>
    </xf>
    <xf numFmtId="0" fontId="30" fillId="16" borderId="2" xfId="6" applyFont="1" applyFill="1" applyBorder="1" applyAlignment="1">
      <alignment horizontal="left" vertical="center"/>
    </xf>
    <xf numFmtId="0" fontId="30" fillId="16" borderId="17" xfId="6" applyFont="1" applyFill="1" applyBorder="1" applyAlignment="1">
      <alignment horizontal="left" vertical="center"/>
    </xf>
    <xf numFmtId="0" fontId="26" fillId="2" borderId="1" xfId="6" applyFont="1" applyFill="1" applyBorder="1" applyAlignment="1" applyProtection="1">
      <alignment horizontal="center" vertical="center"/>
      <protection locked="0"/>
    </xf>
    <xf numFmtId="0" fontId="30" fillId="15" borderId="5" xfId="6" applyNumberFormat="1" applyFont="1" applyFill="1" applyBorder="1" applyAlignment="1" applyProtection="1">
      <alignment horizontal="left" vertical="center" wrapText="1"/>
      <protection locked="0"/>
    </xf>
    <xf numFmtId="0" fontId="21" fillId="5" borderId="82" xfId="8" applyNumberFormat="1" applyFont="1" applyFill="1" applyBorder="1" applyAlignment="1" applyProtection="1">
      <alignment horizontal="center" vertical="center"/>
      <protection locked="0"/>
    </xf>
    <xf numFmtId="0" fontId="21" fillId="5" borderId="157" xfId="8" applyNumberFormat="1" applyFont="1" applyFill="1" applyBorder="1" applyAlignment="1" applyProtection="1">
      <alignment horizontal="center" vertical="center"/>
      <protection locked="0"/>
    </xf>
    <xf numFmtId="0" fontId="21" fillId="5" borderId="17" xfId="8" applyNumberFormat="1" applyFont="1" applyFill="1" applyBorder="1" applyAlignment="1" applyProtection="1">
      <alignment horizontal="center" vertical="center" wrapText="1"/>
      <protection locked="0"/>
    </xf>
    <xf numFmtId="0" fontId="21" fillId="5" borderId="18" xfId="8" applyNumberFormat="1" applyFont="1" applyFill="1" applyBorder="1" applyAlignment="1" applyProtection="1">
      <alignment horizontal="center" vertical="center" wrapText="1"/>
      <protection locked="0"/>
    </xf>
    <xf numFmtId="0" fontId="21" fillId="6" borderId="150" xfId="8" applyFont="1" applyFill="1" applyBorder="1" applyAlignment="1">
      <alignment horizontal="center" vertical="center"/>
    </xf>
    <xf numFmtId="0" fontId="21" fillId="6" borderId="145" xfId="8" applyFont="1" applyFill="1" applyBorder="1" applyAlignment="1">
      <alignment horizontal="center" vertical="center"/>
    </xf>
    <xf numFmtId="0" fontId="21" fillId="6" borderId="74" xfId="8" applyFont="1" applyFill="1" applyBorder="1" applyAlignment="1">
      <alignment horizontal="center" vertical="center"/>
    </xf>
    <xf numFmtId="0" fontId="21" fillId="6" borderId="154" xfId="8" applyFont="1" applyFill="1" applyBorder="1" applyAlignment="1">
      <alignment horizontal="center" vertical="center"/>
    </xf>
    <xf numFmtId="0" fontId="26" fillId="5" borderId="124" xfId="8" applyNumberFormat="1" applyFont="1" applyFill="1" applyBorder="1" applyAlignment="1" applyProtection="1">
      <alignment horizontal="left" vertical="center" wrapText="1"/>
      <protection locked="0"/>
    </xf>
    <xf numFmtId="0" fontId="1" fillId="5" borderId="124" xfId="3" applyNumberFormat="1" applyFont="1" applyFill="1" applyBorder="1" applyAlignment="1">
      <alignment horizontal="center" vertical="center"/>
    </xf>
    <xf numFmtId="0" fontId="1" fillId="13" borderId="126" xfId="3" applyNumberFormat="1" applyFont="1" applyFill="1" applyBorder="1" applyAlignment="1" applyProtection="1">
      <alignment horizontal="center" vertical="center"/>
      <protection locked="0"/>
    </xf>
    <xf numFmtId="0" fontId="1" fillId="13" borderId="124" xfId="3" applyNumberFormat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8"/>
    <cellStyle name="Обычный 5" xfId="7"/>
    <cellStyle name="Процентный" xfId="5" builtinId="5"/>
    <cellStyle name="Стиль 1" xfId="4"/>
  </cellStyles>
  <dxfs count="0"/>
  <tableStyles count="0" defaultTableStyle="TableStyleMedium2" defaultPivotStyle="PivotStyleLight16"/>
  <colors>
    <mruColors>
      <color rgb="FF99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16</xdr:col>
          <xdr:colOff>390525</xdr:colOff>
          <xdr:row>46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48"/>
  <sheetViews>
    <sheetView showGridLines="0" topLeftCell="A7" workbookViewId="0">
      <selection activeCell="AO50" sqref="AO50"/>
    </sheetView>
  </sheetViews>
  <sheetFormatPr defaultColWidth="14.6640625" defaultRowHeight="13.5" customHeight="1" x14ac:dyDescent="0.15"/>
  <cols>
    <col min="1" max="48" width="3.33203125" style="5" customWidth="1"/>
    <col min="49" max="16384" width="14.6640625" style="5"/>
  </cols>
  <sheetData>
    <row r="1" spans="1:49" ht="24" customHeight="1" x14ac:dyDescent="0.2">
      <c r="D1" s="7"/>
      <c r="E1" s="7"/>
      <c r="F1" s="7"/>
      <c r="AK1" s="575" t="s">
        <v>145</v>
      </c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575"/>
      <c r="AW1" s="208"/>
    </row>
    <row r="2" spans="1:49" ht="17.25" customHeight="1" x14ac:dyDescent="0.2">
      <c r="D2" s="7"/>
      <c r="E2" s="7"/>
      <c r="F2" s="7"/>
      <c r="AK2" s="576" t="s">
        <v>246</v>
      </c>
      <c r="AL2" s="576"/>
      <c r="AM2" s="576"/>
      <c r="AN2" s="576"/>
      <c r="AO2" s="576"/>
      <c r="AP2" s="576"/>
      <c r="AQ2" s="576"/>
      <c r="AR2" s="576"/>
      <c r="AS2" s="576"/>
      <c r="AT2" s="576"/>
      <c r="AU2" s="576"/>
      <c r="AV2" s="576"/>
      <c r="AW2" s="208"/>
    </row>
    <row r="3" spans="1:49" ht="9.75" customHeight="1" x14ac:dyDescent="0.2">
      <c r="D3" s="7"/>
      <c r="E3" s="7"/>
      <c r="F3" s="7"/>
      <c r="AK3" s="576"/>
      <c r="AL3" s="576"/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208"/>
    </row>
    <row r="4" spans="1:49" ht="9.75" customHeight="1" x14ac:dyDescent="0.2">
      <c r="D4" s="7"/>
      <c r="E4" s="7"/>
      <c r="F4" s="7"/>
      <c r="AK4" s="577" t="s">
        <v>185</v>
      </c>
      <c r="AL4" s="577"/>
      <c r="AM4" s="577"/>
      <c r="AN4" s="577"/>
      <c r="AO4" s="577"/>
      <c r="AP4" s="577"/>
      <c r="AQ4" s="577"/>
      <c r="AR4" s="577"/>
      <c r="AS4" s="577"/>
      <c r="AT4" s="577"/>
      <c r="AU4" s="577"/>
      <c r="AV4" s="577"/>
      <c r="AW4" s="208"/>
    </row>
    <row r="5" spans="1:49" ht="8.25" customHeight="1" x14ac:dyDescent="0.2">
      <c r="D5" s="7"/>
      <c r="E5" s="7"/>
      <c r="F5" s="7"/>
      <c r="AK5" s="577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7"/>
      <c r="AW5" s="208"/>
    </row>
    <row r="6" spans="1:49" ht="8.25" customHeight="1" x14ac:dyDescent="0.2">
      <c r="D6" s="7"/>
      <c r="E6" s="7"/>
      <c r="F6" s="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208"/>
    </row>
    <row r="7" spans="1:49" ht="8.25" customHeight="1" x14ac:dyDescent="0.2">
      <c r="A7" s="7"/>
      <c r="B7" s="7"/>
      <c r="C7" s="7"/>
      <c r="D7" s="7"/>
      <c r="E7" s="7"/>
      <c r="F7" s="7"/>
      <c r="AK7" s="579" t="s">
        <v>354</v>
      </c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208"/>
    </row>
    <row r="8" spans="1:49" ht="8.25" customHeight="1" x14ac:dyDescent="0.2">
      <c r="D8" s="7"/>
      <c r="E8" s="7"/>
      <c r="F8" s="7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208"/>
    </row>
    <row r="9" spans="1:49" ht="8.25" customHeight="1" x14ac:dyDescent="0.15">
      <c r="D9" s="7"/>
      <c r="E9" s="7"/>
      <c r="F9" s="7"/>
    </row>
    <row r="10" spans="1:49" ht="15" customHeight="1" x14ac:dyDescent="0.15">
      <c r="A10" s="7"/>
      <c r="B10" s="7"/>
      <c r="C10" s="7"/>
      <c r="D10" s="7"/>
      <c r="E10" s="7"/>
      <c r="F10" s="7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</row>
    <row r="11" spans="1:49" ht="5.25" customHeight="1" x14ac:dyDescent="0.15">
      <c r="D11" s="7"/>
      <c r="E11" s="7"/>
      <c r="F11" s="7"/>
    </row>
    <row r="12" spans="1:49" ht="12.75" customHeight="1" x14ac:dyDescent="0.15">
      <c r="A12" s="7"/>
      <c r="B12" s="7"/>
      <c r="C12" s="7"/>
      <c r="D12" s="7"/>
      <c r="E12" s="7"/>
      <c r="F12" s="7"/>
    </row>
    <row r="13" spans="1:49" ht="13.5" customHeight="1" x14ac:dyDescent="0.15">
      <c r="A13" s="7"/>
      <c r="B13" s="7"/>
      <c r="C13" s="7"/>
      <c r="D13" s="7"/>
      <c r="E13" s="7"/>
      <c r="F13" s="7"/>
    </row>
    <row r="14" spans="1:49" ht="38.25" customHeight="1" x14ac:dyDescent="0.15">
      <c r="A14" s="568" t="s">
        <v>147</v>
      </c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8"/>
      <c r="AL14" s="568"/>
      <c r="AM14" s="568"/>
      <c r="AN14" s="568"/>
      <c r="AO14" s="568"/>
      <c r="AP14" s="568"/>
      <c r="AQ14" s="568"/>
      <c r="AR14" s="568"/>
      <c r="AS14" s="568"/>
      <c r="AT14" s="568"/>
      <c r="AU14" s="568"/>
      <c r="AV14" s="568"/>
    </row>
    <row r="15" spans="1:49" ht="13.5" customHeight="1" x14ac:dyDescent="0.15">
      <c r="A15" s="569" t="s">
        <v>247</v>
      </c>
      <c r="B15" s="569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  <c r="AK15" s="569"/>
      <c r="AL15" s="569"/>
      <c r="AM15" s="569"/>
      <c r="AN15" s="569"/>
      <c r="AO15" s="569"/>
      <c r="AP15" s="569"/>
      <c r="AQ15" s="569"/>
      <c r="AR15" s="569"/>
      <c r="AS15" s="569"/>
      <c r="AT15" s="569"/>
      <c r="AU15" s="569"/>
      <c r="AV15" s="569"/>
    </row>
    <row r="16" spans="1:49" ht="13.5" customHeight="1" x14ac:dyDescent="0.15">
      <c r="A16" s="570" t="s">
        <v>240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</row>
    <row r="17" spans="1:53" ht="13.5" customHeight="1" x14ac:dyDescent="0.15">
      <c r="A17" s="570"/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0"/>
    </row>
    <row r="18" spans="1:53" ht="13.5" customHeight="1" x14ac:dyDescent="0.15">
      <c r="A18" s="570"/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</row>
    <row r="19" spans="1:53" ht="13.5" customHeight="1" x14ac:dyDescent="0.15">
      <c r="A19" s="572" t="s">
        <v>148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572"/>
      <c r="U19" s="572"/>
      <c r="V19" s="572"/>
      <c r="W19" s="572"/>
      <c r="X19" s="572"/>
      <c r="Y19" s="572"/>
      <c r="Z19" s="572"/>
      <c r="AA19" s="572"/>
      <c r="AB19" s="572"/>
      <c r="AC19" s="572"/>
      <c r="AD19" s="572"/>
      <c r="AE19" s="572"/>
      <c r="AF19" s="572"/>
      <c r="AG19" s="572"/>
      <c r="AH19" s="572"/>
      <c r="AI19" s="572"/>
      <c r="AJ19" s="572"/>
      <c r="AK19" s="572"/>
      <c r="AL19" s="572"/>
      <c r="AM19" s="572"/>
      <c r="AN19" s="572"/>
      <c r="AO19" s="572"/>
      <c r="AP19" s="572"/>
      <c r="AQ19" s="572"/>
      <c r="AR19" s="572"/>
      <c r="AS19" s="572"/>
      <c r="AT19" s="572"/>
      <c r="AU19" s="572"/>
      <c r="AV19" s="572"/>
    </row>
    <row r="20" spans="1:53" ht="13.5" customHeight="1" x14ac:dyDescent="0.15">
      <c r="A20" s="572"/>
      <c r="B20" s="572"/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</row>
    <row r="21" spans="1:53" ht="13.5" customHeight="1" x14ac:dyDescent="0.15">
      <c r="A21" s="573" t="s">
        <v>248</v>
      </c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  <c r="AM21" s="573"/>
      <c r="AN21" s="573"/>
      <c r="AO21" s="573"/>
      <c r="AP21" s="573"/>
      <c r="AQ21" s="573"/>
      <c r="AR21" s="573"/>
      <c r="AS21" s="573"/>
      <c r="AT21" s="573"/>
      <c r="AU21" s="573"/>
      <c r="AV21" s="573"/>
    </row>
    <row r="22" spans="1:53" ht="13.5" customHeight="1" x14ac:dyDescent="0.15">
      <c r="A22" s="57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  <c r="AL22" s="574"/>
      <c r="AM22" s="574"/>
      <c r="AN22" s="574"/>
      <c r="AO22" s="574"/>
      <c r="AP22" s="574"/>
      <c r="AQ22" s="574"/>
      <c r="AR22" s="574"/>
      <c r="AS22" s="574"/>
      <c r="AT22" s="574"/>
      <c r="AU22" s="574"/>
      <c r="AV22" s="574"/>
      <c r="AW22" s="11"/>
      <c r="AX22" s="11"/>
      <c r="AY22" s="11"/>
      <c r="AZ22" s="11"/>
      <c r="BA22" s="11"/>
    </row>
    <row r="23" spans="1:53" ht="17.25" customHeight="1" x14ac:dyDescent="0.15">
      <c r="A23" s="565" t="s">
        <v>214</v>
      </c>
      <c r="B23" s="565"/>
      <c r="C23" s="565"/>
      <c r="D23" s="565"/>
      <c r="E23" s="565"/>
      <c r="F23" s="7"/>
      <c r="G23" s="566" t="s">
        <v>324</v>
      </c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66"/>
      <c r="AQ23" s="566"/>
      <c r="AR23" s="566"/>
      <c r="AS23" s="566"/>
      <c r="AT23" s="566"/>
      <c r="AU23" s="566"/>
      <c r="AV23" s="566"/>
      <c r="AW23" s="11"/>
      <c r="AX23" s="11"/>
      <c r="AY23" s="11"/>
      <c r="AZ23" s="11"/>
      <c r="BA23" s="11"/>
    </row>
    <row r="24" spans="1:53" ht="13.5" customHeight="1" x14ac:dyDescent="0.15">
      <c r="A24" s="567" t="s">
        <v>149</v>
      </c>
      <c r="B24" s="567"/>
      <c r="C24" s="567"/>
      <c r="D24" s="567"/>
      <c r="E24" s="567"/>
      <c r="F24" s="567"/>
      <c r="G24" s="567" t="s">
        <v>150</v>
      </c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6"/>
      <c r="AW24" s="11"/>
      <c r="AX24" s="11"/>
      <c r="AY24" s="11"/>
      <c r="AZ24" s="11"/>
      <c r="BA24" s="11"/>
    </row>
    <row r="25" spans="1:53" ht="13.5" customHeight="1" x14ac:dyDescent="0.15">
      <c r="A25" s="567"/>
      <c r="B25" s="567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6"/>
      <c r="AW25" s="11"/>
      <c r="AX25" s="11"/>
      <c r="AY25" s="11"/>
      <c r="AZ25" s="11"/>
      <c r="BA25" s="11"/>
    </row>
    <row r="26" spans="1:53" ht="18" customHeight="1" x14ac:dyDescent="0.15">
      <c r="A26" s="558" t="s">
        <v>151</v>
      </c>
      <c r="B26" s="558"/>
      <c r="C26" s="558"/>
      <c r="D26" s="558"/>
      <c r="E26" s="566" t="s">
        <v>241</v>
      </c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6"/>
      <c r="AS26" s="566"/>
      <c r="AT26" s="566"/>
      <c r="AU26" s="566"/>
      <c r="AV26" s="566"/>
      <c r="AW26" s="11"/>
      <c r="AX26" s="11"/>
      <c r="AY26" s="11"/>
      <c r="AZ26" s="11"/>
      <c r="BA26" s="11"/>
    </row>
    <row r="27" spans="1:53" ht="13.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7"/>
      <c r="AM27" s="7"/>
      <c r="AN27" s="7"/>
      <c r="AO27" s="7"/>
      <c r="AP27" s="7"/>
      <c r="AQ27" s="7"/>
      <c r="AR27" s="6"/>
      <c r="AS27" s="6"/>
      <c r="AT27" s="7"/>
      <c r="AU27" s="6"/>
      <c r="AV27" s="6"/>
      <c r="AW27" s="11"/>
      <c r="AX27" s="11"/>
      <c r="AY27" s="11"/>
      <c r="AZ27" s="11"/>
      <c r="BA27" s="11"/>
    </row>
    <row r="28" spans="1:53" ht="15" customHeight="1" x14ac:dyDescent="0.15">
      <c r="A28" s="563" t="s">
        <v>152</v>
      </c>
      <c r="B28" s="563"/>
      <c r="C28" s="563"/>
      <c r="D28" s="563"/>
      <c r="E28" s="563"/>
      <c r="F28" s="563"/>
      <c r="G28" s="556" t="s">
        <v>244</v>
      </c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556"/>
      <c r="AL28" s="556"/>
      <c r="AM28" s="556"/>
      <c r="AN28" s="556"/>
      <c r="AO28" s="556"/>
      <c r="AP28" s="556"/>
      <c r="AQ28" s="556"/>
      <c r="AR28" s="556"/>
      <c r="AS28" s="556"/>
      <c r="AT28" s="556"/>
      <c r="AU28" s="556"/>
      <c r="AV28" s="556"/>
      <c r="AW28" s="11"/>
      <c r="AX28" s="11"/>
      <c r="AY28" s="11"/>
      <c r="AZ28" s="11"/>
      <c r="BA28" s="11"/>
    </row>
    <row r="29" spans="1:53" ht="15" customHeight="1" x14ac:dyDescent="0.15">
      <c r="A29" s="10"/>
      <c r="B29" s="11"/>
      <c r="C29" s="11"/>
      <c r="D29" s="11"/>
      <c r="E29" s="11"/>
      <c r="F29" s="11"/>
      <c r="G29" s="564" t="s">
        <v>245</v>
      </c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  <c r="AH29" s="564"/>
      <c r="AI29" s="564"/>
      <c r="AJ29" s="564"/>
      <c r="AK29" s="564"/>
      <c r="AL29" s="564"/>
      <c r="AM29" s="564"/>
      <c r="AN29" s="564"/>
      <c r="AO29" s="564"/>
      <c r="AP29" s="564"/>
      <c r="AQ29" s="564"/>
      <c r="AR29" s="564"/>
      <c r="AS29" s="564"/>
      <c r="AT29" s="564"/>
      <c r="AU29" s="564"/>
      <c r="AV29" s="564"/>
      <c r="AW29" s="11"/>
      <c r="AX29" s="11"/>
      <c r="AY29" s="11"/>
      <c r="AZ29" s="11"/>
      <c r="BA29" s="11"/>
    </row>
    <row r="30" spans="1:53" ht="15" customHeight="1" x14ac:dyDescent="0.15">
      <c r="A30" s="10"/>
      <c r="B30" s="11"/>
      <c r="C30" s="11"/>
      <c r="D30" s="11"/>
      <c r="E30" s="11"/>
      <c r="F30" s="11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6"/>
      <c r="AJ30" s="556"/>
      <c r="AK30" s="556"/>
      <c r="AL30" s="556"/>
      <c r="AM30" s="556"/>
      <c r="AN30" s="556"/>
      <c r="AO30" s="556"/>
      <c r="AP30" s="556"/>
      <c r="AQ30" s="556"/>
      <c r="AR30" s="556"/>
      <c r="AS30" s="556"/>
      <c r="AT30" s="556"/>
      <c r="AU30" s="556"/>
      <c r="AV30" s="556"/>
      <c r="AW30" s="11"/>
      <c r="AX30" s="11"/>
      <c r="AY30" s="11"/>
      <c r="AZ30" s="11"/>
      <c r="BA30" s="11"/>
    </row>
    <row r="31" spans="1:53" ht="13.5" hidden="1" customHeight="1" x14ac:dyDescent="0.15">
      <c r="A31" s="10"/>
      <c r="B31" s="11"/>
      <c r="C31" s="11"/>
      <c r="D31" s="11"/>
      <c r="E31" s="11"/>
      <c r="F31" s="11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556"/>
      <c r="AC31" s="556"/>
      <c r="AD31" s="556"/>
      <c r="AE31" s="556"/>
      <c r="AF31" s="556"/>
      <c r="AG31" s="556"/>
      <c r="AH31" s="556"/>
      <c r="AI31" s="556"/>
      <c r="AJ31" s="556"/>
      <c r="AK31" s="556"/>
      <c r="AL31" s="556"/>
      <c r="AM31" s="556"/>
      <c r="AN31" s="556"/>
      <c r="AO31" s="556"/>
      <c r="AP31" s="556"/>
      <c r="AQ31" s="556"/>
      <c r="AR31" s="556"/>
      <c r="AS31" s="556"/>
      <c r="AT31" s="556"/>
      <c r="AU31" s="556"/>
      <c r="AV31" s="556"/>
      <c r="AW31" s="11"/>
      <c r="AX31" s="11"/>
      <c r="AY31" s="11"/>
      <c r="AZ31" s="11"/>
      <c r="BA31" s="11"/>
    </row>
    <row r="32" spans="1:53" ht="13.5" hidden="1" customHeight="1" x14ac:dyDescent="0.15">
      <c r="A32" s="10"/>
      <c r="B32" s="11"/>
      <c r="C32" s="11"/>
      <c r="D32" s="11"/>
      <c r="E32" s="11"/>
      <c r="F32" s="11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6"/>
      <c r="AD32" s="556"/>
      <c r="AE32" s="556"/>
      <c r="AF32" s="556"/>
      <c r="AG32" s="556"/>
      <c r="AH32" s="556"/>
      <c r="AI32" s="556"/>
      <c r="AJ32" s="556"/>
      <c r="AK32" s="556"/>
      <c r="AL32" s="556"/>
      <c r="AM32" s="556"/>
      <c r="AN32" s="556"/>
      <c r="AO32" s="556"/>
      <c r="AP32" s="556"/>
      <c r="AQ32" s="556"/>
      <c r="AR32" s="556"/>
      <c r="AS32" s="556"/>
      <c r="AT32" s="556"/>
      <c r="AU32" s="556"/>
      <c r="AV32" s="556"/>
      <c r="AW32" s="11"/>
      <c r="AX32" s="11"/>
      <c r="AY32" s="11"/>
      <c r="AZ32" s="11"/>
      <c r="BA32" s="11"/>
    </row>
    <row r="33" spans="1:53" ht="13.5" hidden="1" customHeight="1" x14ac:dyDescent="0.15">
      <c r="A33" s="10"/>
      <c r="B33" s="11"/>
      <c r="C33" s="11"/>
      <c r="D33" s="11"/>
      <c r="E33" s="11"/>
      <c r="F33" s="11"/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556"/>
      <c r="AC33" s="556"/>
      <c r="AD33" s="556"/>
      <c r="AE33" s="556"/>
      <c r="AF33" s="556"/>
      <c r="AG33" s="556"/>
      <c r="AH33" s="556"/>
      <c r="AI33" s="556"/>
      <c r="AJ33" s="556"/>
      <c r="AK33" s="556"/>
      <c r="AL33" s="556"/>
      <c r="AM33" s="556"/>
      <c r="AN33" s="556"/>
      <c r="AO33" s="556"/>
      <c r="AP33" s="556"/>
      <c r="AQ33" s="556"/>
      <c r="AR33" s="556"/>
      <c r="AS33" s="556"/>
      <c r="AT33" s="556"/>
      <c r="AU33" s="556"/>
      <c r="AV33" s="556"/>
      <c r="AW33" s="11"/>
      <c r="AX33" s="11"/>
      <c r="AY33" s="11"/>
      <c r="AZ33" s="11"/>
      <c r="BA33" s="11"/>
    </row>
    <row r="34" spans="1:53" ht="13.5" hidden="1" customHeight="1" x14ac:dyDescent="0.15">
      <c r="A34" s="10"/>
      <c r="B34" s="11"/>
      <c r="C34" s="11"/>
      <c r="D34" s="11"/>
      <c r="E34" s="11"/>
      <c r="F34" s="11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556"/>
      <c r="AC34" s="556"/>
      <c r="AD34" s="556"/>
      <c r="AE34" s="556"/>
      <c r="AF34" s="556"/>
      <c r="AG34" s="556"/>
      <c r="AH34" s="556"/>
      <c r="AI34" s="556"/>
      <c r="AJ34" s="556"/>
      <c r="AK34" s="556"/>
      <c r="AL34" s="556"/>
      <c r="AM34" s="556"/>
      <c r="AN34" s="556"/>
      <c r="AO34" s="556"/>
      <c r="AP34" s="556"/>
      <c r="AQ34" s="556"/>
      <c r="AR34" s="556"/>
      <c r="AS34" s="556"/>
      <c r="AT34" s="556"/>
      <c r="AU34" s="556"/>
      <c r="AV34" s="556"/>
      <c r="AW34" s="11"/>
      <c r="AX34" s="11"/>
      <c r="AY34" s="11"/>
      <c r="AZ34" s="11"/>
      <c r="BA34" s="11"/>
    </row>
    <row r="35" spans="1:53" s="13" customFormat="1" ht="13.5" customHeight="1" x14ac:dyDescent="0.15">
      <c r="A35" s="12"/>
      <c r="B35" s="11"/>
      <c r="C35" s="11"/>
      <c r="D35" s="11"/>
      <c r="E35" s="11"/>
      <c r="F35" s="11"/>
      <c r="G35" s="556"/>
      <c r="H35" s="556"/>
      <c r="I35" s="556"/>
      <c r="J35" s="556"/>
      <c r="K35" s="556"/>
      <c r="L35" s="556"/>
      <c r="M35" s="556"/>
      <c r="N35" s="556"/>
      <c r="O35" s="556"/>
      <c r="P35" s="556"/>
      <c r="Q35" s="556"/>
      <c r="R35" s="556"/>
      <c r="S35" s="556"/>
      <c r="T35" s="556"/>
      <c r="U35" s="556"/>
      <c r="V35" s="556"/>
      <c r="W35" s="556"/>
      <c r="X35" s="556"/>
      <c r="Y35" s="556"/>
      <c r="Z35" s="556"/>
      <c r="AA35" s="556"/>
      <c r="AB35" s="556"/>
      <c r="AC35" s="556"/>
      <c r="AD35" s="556"/>
      <c r="AE35" s="556"/>
      <c r="AF35" s="556"/>
      <c r="AG35" s="556"/>
      <c r="AH35" s="556"/>
      <c r="AI35" s="556"/>
      <c r="AJ35" s="556"/>
      <c r="AK35" s="556"/>
      <c r="AL35" s="556"/>
      <c r="AM35" s="556"/>
      <c r="AN35" s="556"/>
      <c r="AO35" s="556"/>
      <c r="AP35" s="556"/>
      <c r="AQ35" s="556"/>
      <c r="AR35" s="556"/>
      <c r="AS35" s="556"/>
      <c r="AT35" s="556"/>
      <c r="AU35" s="556"/>
      <c r="AV35" s="556"/>
      <c r="AW35" s="11"/>
      <c r="AX35" s="11"/>
      <c r="AY35" s="11"/>
      <c r="AZ35" s="11"/>
      <c r="BA35" s="11"/>
    </row>
    <row r="36" spans="1:53" ht="13.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9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6"/>
      <c r="AS36" s="6"/>
      <c r="AT36" s="7"/>
      <c r="AU36" s="6"/>
      <c r="AV36" s="6"/>
      <c r="AW36" s="11"/>
      <c r="AX36" s="11"/>
      <c r="AY36" s="11"/>
      <c r="AZ36" s="11"/>
      <c r="BA36" s="11"/>
    </row>
    <row r="37" spans="1:53" ht="17.25" customHeight="1" x14ac:dyDescent="0.15">
      <c r="A37" s="558" t="s">
        <v>153</v>
      </c>
      <c r="B37" s="558"/>
      <c r="C37" s="558"/>
      <c r="D37" s="558"/>
      <c r="E37" s="558"/>
      <c r="F37" s="558"/>
      <c r="G37" s="561" t="s">
        <v>183</v>
      </c>
      <c r="H37" s="561"/>
      <c r="I37" s="561"/>
      <c r="J37" s="561"/>
      <c r="K37" s="561"/>
      <c r="L37" s="561"/>
      <c r="M37" s="561"/>
      <c r="N37" s="561"/>
      <c r="O37" s="7"/>
      <c r="P37" s="9"/>
      <c r="Q37" s="558" t="s">
        <v>154</v>
      </c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61" t="s">
        <v>184</v>
      </c>
      <c r="AD37" s="561"/>
      <c r="AE37" s="561"/>
      <c r="AF37" s="561"/>
      <c r="AG37" s="561"/>
      <c r="AH37" s="7"/>
      <c r="AI37" s="558" t="s">
        <v>155</v>
      </c>
      <c r="AJ37" s="558"/>
      <c r="AK37" s="558"/>
      <c r="AL37" s="558"/>
      <c r="AM37" s="558"/>
      <c r="AN37" s="558"/>
      <c r="AO37" s="558"/>
      <c r="AP37" s="558"/>
      <c r="AQ37" s="558"/>
      <c r="AR37" s="558"/>
      <c r="AS37" s="561">
        <v>2022</v>
      </c>
      <c r="AT37" s="561"/>
      <c r="AU37" s="561"/>
      <c r="AV37" s="561"/>
      <c r="AW37" s="11"/>
      <c r="AX37" s="11"/>
      <c r="AY37" s="11"/>
      <c r="AZ37" s="11"/>
      <c r="BA37" s="11"/>
    </row>
    <row r="38" spans="1:53" ht="13.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6"/>
      <c r="AS38" s="6"/>
      <c r="AT38" s="7"/>
      <c r="AU38" s="6"/>
      <c r="AV38" s="6"/>
      <c r="AW38" s="11"/>
      <c r="AX38" s="11"/>
      <c r="AY38" s="11"/>
      <c r="AZ38" s="11"/>
      <c r="BA38" s="11"/>
    </row>
    <row r="39" spans="1:53" ht="18.75" customHeight="1" x14ac:dyDescent="0.15">
      <c r="A39" s="558" t="s">
        <v>156</v>
      </c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9" t="s">
        <v>334</v>
      </c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  <c r="AG39" s="559"/>
      <c r="AH39" s="559"/>
      <c r="AI39" s="559"/>
      <c r="AJ39" s="559"/>
      <c r="AK39" s="559"/>
      <c r="AL39" s="559"/>
      <c r="AM39" s="559"/>
      <c r="AN39" s="559"/>
      <c r="AO39" s="559"/>
      <c r="AP39" s="559"/>
      <c r="AQ39" s="559"/>
      <c r="AR39" s="559"/>
      <c r="AS39" s="559"/>
      <c r="AT39" s="559"/>
      <c r="AU39" s="559"/>
      <c r="AV39" s="559"/>
      <c r="AW39" s="11"/>
      <c r="AX39" s="11"/>
      <c r="AY39" s="11"/>
      <c r="AZ39" s="11"/>
      <c r="BA39" s="11"/>
    </row>
    <row r="40" spans="1:53" ht="13.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560" t="s">
        <v>157</v>
      </c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11"/>
      <c r="AX40" s="11"/>
      <c r="AY40" s="11"/>
      <c r="AZ40" s="11"/>
      <c r="BA40" s="11"/>
    </row>
    <row r="41" spans="1:53" ht="13.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13.5" customHeight="1" x14ac:dyDescent="0.25">
      <c r="U42" s="562" t="s">
        <v>146</v>
      </c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2"/>
      <c r="AG42" s="180"/>
      <c r="AH42" s="180"/>
      <c r="AI42" s="180"/>
      <c r="AJ42" s="180"/>
      <c r="AK42" s="557" t="s">
        <v>242</v>
      </c>
      <c r="AL42" s="557"/>
      <c r="AM42" s="557"/>
      <c r="AN42" s="557"/>
      <c r="AO42" s="557"/>
      <c r="AP42" s="179"/>
      <c r="AQ42" s="557" t="s">
        <v>243</v>
      </c>
      <c r="AR42" s="557"/>
      <c r="AS42" s="557"/>
      <c r="AT42" s="557"/>
    </row>
    <row r="43" spans="1:53" s="398" customFormat="1" ht="13.5" customHeight="1" x14ac:dyDescent="0.25"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180"/>
      <c r="AH43" s="180"/>
      <c r="AI43" s="180"/>
      <c r="AJ43" s="180"/>
      <c r="AK43" s="397"/>
      <c r="AL43" s="397"/>
      <c r="AM43" s="397"/>
      <c r="AN43" s="397"/>
      <c r="AO43" s="397"/>
      <c r="AP43" s="179"/>
      <c r="AQ43" s="397"/>
      <c r="AR43" s="397"/>
      <c r="AS43" s="397"/>
      <c r="AT43" s="397"/>
    </row>
    <row r="44" spans="1:53" ht="13.5" customHeight="1" x14ac:dyDescent="0.2">
      <c r="U44" s="584"/>
      <c r="V44" s="584"/>
      <c r="W44" s="584"/>
      <c r="X44" s="584"/>
      <c r="Y44" s="584"/>
      <c r="Z44" s="584"/>
      <c r="AA44" s="584"/>
      <c r="AB44" s="584"/>
      <c r="AC44" s="584"/>
      <c r="AD44" s="584"/>
      <c r="AE44" s="584"/>
      <c r="AF44" s="408"/>
      <c r="AG44" s="408"/>
      <c r="AH44" s="408"/>
      <c r="AI44" s="408"/>
      <c r="AJ44" s="408"/>
      <c r="AK44" s="585"/>
      <c r="AL44" s="584"/>
      <c r="AM44" s="584"/>
      <c r="AN44" s="584"/>
      <c r="AO44" s="584"/>
      <c r="AP44" s="584"/>
      <c r="AQ44" s="584"/>
      <c r="AR44" s="584"/>
      <c r="AS44" s="584"/>
    </row>
    <row r="45" spans="1:53" ht="13.5" customHeight="1" x14ac:dyDescent="0.2"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585"/>
      <c r="AL45" s="584"/>
      <c r="AM45" s="584"/>
      <c r="AN45" s="584"/>
      <c r="AO45" s="584"/>
      <c r="AP45" s="584"/>
      <c r="AQ45" s="584"/>
      <c r="AR45" s="584"/>
      <c r="AS45" s="584"/>
    </row>
    <row r="46" spans="1:53" ht="13.5" customHeight="1" x14ac:dyDescent="0.25"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180"/>
      <c r="S46" s="180"/>
      <c r="T46" s="180"/>
      <c r="U46" s="180"/>
      <c r="V46" s="557"/>
      <c r="W46" s="557"/>
      <c r="X46" s="557"/>
      <c r="Y46" s="557"/>
      <c r="Z46" s="557"/>
      <c r="AA46" s="179"/>
      <c r="AB46" s="557"/>
      <c r="AC46" s="557"/>
      <c r="AD46" s="557"/>
      <c r="AE46" s="557"/>
      <c r="AF46" s="180"/>
      <c r="AG46" s="180"/>
      <c r="AH46" s="181"/>
    </row>
    <row r="47" spans="1:53" ht="13.5" customHeight="1" x14ac:dyDescent="0.15"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53" ht="13.5" customHeight="1" x14ac:dyDescent="0.15">
      <c r="F48" s="581"/>
      <c r="G48" s="581"/>
      <c r="H48" s="582"/>
      <c r="I48" s="582"/>
      <c r="J48" s="582"/>
      <c r="K48" s="582"/>
      <c r="L48" s="582"/>
      <c r="M48" s="72"/>
      <c r="N48" s="583"/>
      <c r="O48" s="583"/>
      <c r="P48" s="583"/>
      <c r="Q48" s="583"/>
      <c r="R48" s="71"/>
    </row>
  </sheetData>
  <mergeCells count="46">
    <mergeCell ref="U42:AF42"/>
    <mergeCell ref="AK42:AO42"/>
    <mergeCell ref="AQ42:AT42"/>
    <mergeCell ref="F48:G48"/>
    <mergeCell ref="H48:L48"/>
    <mergeCell ref="N48:Q48"/>
    <mergeCell ref="U44:AE44"/>
    <mergeCell ref="AK44:AS44"/>
    <mergeCell ref="AK45:AS45"/>
    <mergeCell ref="AK1:AV1"/>
    <mergeCell ref="AK2:AV3"/>
    <mergeCell ref="AK4:AV6"/>
    <mergeCell ref="AK7:AV8"/>
    <mergeCell ref="AK10:AV10"/>
    <mergeCell ref="A14:AV14"/>
    <mergeCell ref="A15:AV15"/>
    <mergeCell ref="A16:AV18"/>
    <mergeCell ref="A19:AV20"/>
    <mergeCell ref="A21:AV22"/>
    <mergeCell ref="A23:E23"/>
    <mergeCell ref="G23:AV23"/>
    <mergeCell ref="A24:F25"/>
    <mergeCell ref="G24:AU25"/>
    <mergeCell ref="A26:D26"/>
    <mergeCell ref="E26:AV26"/>
    <mergeCell ref="A28:F28"/>
    <mergeCell ref="G28:AV28"/>
    <mergeCell ref="G29:AV29"/>
    <mergeCell ref="G30:AV30"/>
    <mergeCell ref="G31:AV31"/>
    <mergeCell ref="G32:AV32"/>
    <mergeCell ref="G33:AV33"/>
    <mergeCell ref="G34:AV34"/>
    <mergeCell ref="V46:Z46"/>
    <mergeCell ref="AB46:AE46"/>
    <mergeCell ref="G35:AV35"/>
    <mergeCell ref="A39:T39"/>
    <mergeCell ref="U39:AV39"/>
    <mergeCell ref="U40:AV40"/>
    <mergeCell ref="A37:F37"/>
    <mergeCell ref="G37:N37"/>
    <mergeCell ref="Q37:AB37"/>
    <mergeCell ref="AC37:AG37"/>
    <mergeCell ref="AI37:AR37"/>
    <mergeCell ref="AS37:AV37"/>
    <mergeCell ref="F46:Q46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F56"/>
  <sheetViews>
    <sheetView showGridLines="0" workbookViewId="0">
      <selection activeCell="AB51" sqref="AB51"/>
    </sheetView>
  </sheetViews>
  <sheetFormatPr defaultColWidth="14.6640625" defaultRowHeight="13.5" customHeight="1" x14ac:dyDescent="0.15"/>
  <cols>
    <col min="1" max="1" width="6.5" style="29" customWidth="1"/>
    <col min="2" max="58" width="3.83203125" style="29" customWidth="1"/>
    <col min="59" max="16384" width="14.6640625" style="29"/>
  </cols>
  <sheetData>
    <row r="1" spans="1:58" ht="18.75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58" ht="19.5" customHeight="1" x14ac:dyDescent="0.15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630" t="s">
        <v>376</v>
      </c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</row>
    <row r="3" spans="1:58" ht="11.25" customHeight="1" x14ac:dyDescent="0.15">
      <c r="A3" s="628" t="s">
        <v>94</v>
      </c>
      <c r="B3" s="623" t="s">
        <v>95</v>
      </c>
      <c r="C3" s="623"/>
      <c r="D3" s="623"/>
      <c r="E3" s="623"/>
      <c r="F3" s="627" t="s">
        <v>359</v>
      </c>
      <c r="G3" s="623" t="s">
        <v>96</v>
      </c>
      <c r="H3" s="623"/>
      <c r="I3" s="623"/>
      <c r="J3" s="627" t="s">
        <v>360</v>
      </c>
      <c r="K3" s="623" t="s">
        <v>97</v>
      </c>
      <c r="L3" s="623"/>
      <c r="M3" s="623"/>
      <c r="N3" s="627" t="s">
        <v>315</v>
      </c>
      <c r="O3" s="623" t="s">
        <v>98</v>
      </c>
      <c r="P3" s="623"/>
      <c r="Q3" s="623"/>
      <c r="R3" s="623"/>
      <c r="S3" s="627" t="s">
        <v>362</v>
      </c>
      <c r="T3" s="623" t="s">
        <v>99</v>
      </c>
      <c r="U3" s="623"/>
      <c r="V3" s="623"/>
      <c r="W3" s="627" t="s">
        <v>366</v>
      </c>
      <c r="X3" s="623" t="s">
        <v>100</v>
      </c>
      <c r="Y3" s="623"/>
      <c r="Z3" s="623"/>
      <c r="AA3" s="627" t="s">
        <v>367</v>
      </c>
      <c r="AB3" s="623" t="s">
        <v>101</v>
      </c>
      <c r="AC3" s="623"/>
      <c r="AD3" s="623"/>
      <c r="AE3" s="623"/>
      <c r="AF3" s="624" t="s">
        <v>102</v>
      </c>
      <c r="AG3" s="623" t="s">
        <v>103</v>
      </c>
      <c r="AH3" s="623"/>
      <c r="AI3" s="623"/>
      <c r="AJ3" s="624" t="s">
        <v>104</v>
      </c>
      <c r="AK3" s="623" t="s">
        <v>105</v>
      </c>
      <c r="AL3" s="623"/>
      <c r="AM3" s="623"/>
      <c r="AN3" s="623"/>
      <c r="AO3" s="623" t="s">
        <v>106</v>
      </c>
      <c r="AP3" s="623"/>
      <c r="AQ3" s="623"/>
      <c r="AR3" s="623"/>
      <c r="AS3" s="624" t="s">
        <v>107</v>
      </c>
      <c r="AT3" s="623" t="s">
        <v>108</v>
      </c>
      <c r="AU3" s="623"/>
      <c r="AV3" s="623"/>
      <c r="AW3" s="624" t="s">
        <v>109</v>
      </c>
      <c r="AX3" s="623" t="s">
        <v>110</v>
      </c>
      <c r="AY3" s="623"/>
      <c r="AZ3" s="623"/>
      <c r="BA3" s="623"/>
    </row>
    <row r="4" spans="1:58" ht="60.75" customHeight="1" x14ac:dyDescent="0.15">
      <c r="A4" s="628"/>
      <c r="B4" s="228" t="s">
        <v>355</v>
      </c>
      <c r="C4" s="228" t="s">
        <v>356</v>
      </c>
      <c r="D4" s="228" t="s">
        <v>357</v>
      </c>
      <c r="E4" s="228" t="s">
        <v>358</v>
      </c>
      <c r="F4" s="625"/>
      <c r="G4" s="228" t="s">
        <v>316</v>
      </c>
      <c r="H4" s="228" t="s">
        <v>317</v>
      </c>
      <c r="I4" s="228" t="s">
        <v>318</v>
      </c>
      <c r="J4" s="625"/>
      <c r="K4" s="228" t="s">
        <v>312</v>
      </c>
      <c r="L4" s="228" t="s">
        <v>313</v>
      </c>
      <c r="M4" s="228" t="s">
        <v>314</v>
      </c>
      <c r="N4" s="629"/>
      <c r="O4" s="228" t="s">
        <v>361</v>
      </c>
      <c r="P4" s="228" t="s">
        <v>356</v>
      </c>
      <c r="Q4" s="228" t="s">
        <v>357</v>
      </c>
      <c r="R4" s="228" t="s">
        <v>358</v>
      </c>
      <c r="S4" s="625"/>
      <c r="T4" s="228" t="s">
        <v>363</v>
      </c>
      <c r="U4" s="228" t="s">
        <v>364</v>
      </c>
      <c r="V4" s="228" t="s">
        <v>365</v>
      </c>
      <c r="W4" s="625"/>
      <c r="X4" s="228" t="s">
        <v>309</v>
      </c>
      <c r="Y4" s="228" t="s">
        <v>310</v>
      </c>
      <c r="Z4" s="228" t="s">
        <v>311</v>
      </c>
      <c r="AA4" s="625"/>
      <c r="AB4" s="226" t="s">
        <v>121</v>
      </c>
      <c r="AC4" s="226" t="s">
        <v>122</v>
      </c>
      <c r="AD4" s="226" t="s">
        <v>123</v>
      </c>
      <c r="AE4" s="226" t="s">
        <v>124</v>
      </c>
      <c r="AF4" s="625"/>
      <c r="AG4" s="226" t="s">
        <v>115</v>
      </c>
      <c r="AH4" s="226" t="s">
        <v>116</v>
      </c>
      <c r="AI4" s="226" t="s">
        <v>117</v>
      </c>
      <c r="AJ4" s="625"/>
      <c r="AK4" s="226" t="s">
        <v>125</v>
      </c>
      <c r="AL4" s="226" t="s">
        <v>126</v>
      </c>
      <c r="AM4" s="226" t="s">
        <v>127</v>
      </c>
      <c r="AN4" s="226" t="s">
        <v>128</v>
      </c>
      <c r="AO4" s="226" t="s">
        <v>111</v>
      </c>
      <c r="AP4" s="226" t="s">
        <v>112</v>
      </c>
      <c r="AQ4" s="226" t="s">
        <v>113</v>
      </c>
      <c r="AR4" s="226" t="s">
        <v>114</v>
      </c>
      <c r="AS4" s="625"/>
      <c r="AT4" s="226" t="s">
        <v>115</v>
      </c>
      <c r="AU4" s="226" t="s">
        <v>116</v>
      </c>
      <c r="AV4" s="226" t="s">
        <v>117</v>
      </c>
      <c r="AW4" s="625"/>
      <c r="AX4" s="226" t="s">
        <v>118</v>
      </c>
      <c r="AY4" s="226" t="s">
        <v>119</v>
      </c>
      <c r="AZ4" s="226" t="s">
        <v>120</v>
      </c>
      <c r="BA4" s="227" t="s">
        <v>129</v>
      </c>
    </row>
    <row r="5" spans="1:58" ht="9.75" customHeight="1" x14ac:dyDescent="0.15">
      <c r="A5" s="628"/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20</v>
      </c>
      <c r="Q5" s="20" t="s">
        <v>21</v>
      </c>
      <c r="R5" s="20" t="s">
        <v>22</v>
      </c>
      <c r="S5" s="20" t="s">
        <v>23</v>
      </c>
      <c r="T5" s="20" t="s">
        <v>24</v>
      </c>
      <c r="U5" s="20" t="s">
        <v>25</v>
      </c>
      <c r="V5" s="20" t="s">
        <v>26</v>
      </c>
      <c r="W5" s="20" t="s">
        <v>27</v>
      </c>
      <c r="X5" s="20" t="s">
        <v>28</v>
      </c>
      <c r="Y5" s="20" t="s">
        <v>29</v>
      </c>
      <c r="Z5" s="20" t="s">
        <v>31</v>
      </c>
      <c r="AA5" s="20" t="s">
        <v>32</v>
      </c>
      <c r="AB5" s="20" t="s">
        <v>33</v>
      </c>
      <c r="AC5" s="20" t="s">
        <v>34</v>
      </c>
      <c r="AD5" s="20" t="s">
        <v>35</v>
      </c>
      <c r="AE5" s="20" t="s">
        <v>36</v>
      </c>
      <c r="AF5" s="20" t="s">
        <v>37</v>
      </c>
      <c r="AG5" s="20" t="s">
        <v>38</v>
      </c>
      <c r="AH5" s="20" t="s">
        <v>39</v>
      </c>
      <c r="AI5" s="20" t="s">
        <v>40</v>
      </c>
      <c r="AJ5" s="20" t="s">
        <v>62</v>
      </c>
      <c r="AK5" s="20" t="s">
        <v>63</v>
      </c>
      <c r="AL5" s="20" t="s">
        <v>64</v>
      </c>
      <c r="AM5" s="20" t="s">
        <v>65</v>
      </c>
      <c r="AN5" s="20" t="s">
        <v>66</v>
      </c>
      <c r="AO5" s="20" t="s">
        <v>67</v>
      </c>
      <c r="AP5" s="20" t="s">
        <v>68</v>
      </c>
      <c r="AQ5" s="20" t="s">
        <v>69</v>
      </c>
      <c r="AR5" s="20" t="s">
        <v>70</v>
      </c>
      <c r="AS5" s="20" t="s">
        <v>71</v>
      </c>
      <c r="AT5" s="20" t="s">
        <v>72</v>
      </c>
      <c r="AU5" s="20" t="s">
        <v>73</v>
      </c>
      <c r="AV5" s="20" t="s">
        <v>74</v>
      </c>
      <c r="AW5" s="20" t="s">
        <v>75</v>
      </c>
      <c r="AX5" s="20" t="s">
        <v>76</v>
      </c>
      <c r="AY5" s="20" t="s">
        <v>77</v>
      </c>
      <c r="AZ5" s="20" t="s">
        <v>78</v>
      </c>
      <c r="BA5" s="36" t="s">
        <v>79</v>
      </c>
    </row>
    <row r="6" spans="1:58" ht="3.75" customHeight="1" x14ac:dyDescent="0.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9"/>
      <c r="BC6" s="38"/>
      <c r="BD6" s="37"/>
      <c r="BE6" s="37"/>
      <c r="BF6" s="34"/>
    </row>
    <row r="7" spans="1:58" ht="3" customHeight="1" x14ac:dyDescent="0.15">
      <c r="A7" s="622" t="s">
        <v>130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03" t="s">
        <v>133</v>
      </c>
      <c r="T7" s="603" t="s">
        <v>133</v>
      </c>
      <c r="U7" s="621"/>
      <c r="V7" s="621"/>
      <c r="W7" s="621"/>
      <c r="X7" s="621"/>
      <c r="Y7" s="621"/>
      <c r="Z7" s="626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1"/>
      <c r="AN7" s="621"/>
      <c r="AO7" s="621"/>
      <c r="AP7" s="621"/>
      <c r="AQ7" s="621"/>
      <c r="AR7" s="620" t="s">
        <v>134</v>
      </c>
      <c r="AS7" s="620" t="s">
        <v>133</v>
      </c>
      <c r="AT7" s="603" t="s">
        <v>133</v>
      </c>
      <c r="AU7" s="603" t="s">
        <v>133</v>
      </c>
      <c r="AV7" s="603" t="s">
        <v>133</v>
      </c>
      <c r="AW7" s="603" t="s">
        <v>133</v>
      </c>
      <c r="AX7" s="603" t="s">
        <v>133</v>
      </c>
      <c r="AY7" s="603" t="s">
        <v>133</v>
      </c>
      <c r="AZ7" s="603" t="s">
        <v>133</v>
      </c>
      <c r="BA7" s="603" t="s">
        <v>133</v>
      </c>
    </row>
    <row r="8" spans="1:58" ht="3" customHeight="1" x14ac:dyDescent="0.15">
      <c r="A8" s="622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20"/>
      <c r="AA8" s="603"/>
      <c r="AB8" s="603"/>
      <c r="AC8" s="603"/>
      <c r="AD8" s="603"/>
      <c r="AE8" s="603"/>
      <c r="AF8" s="603"/>
      <c r="AG8" s="603"/>
      <c r="AH8" s="603"/>
      <c r="AI8" s="603"/>
      <c r="AJ8" s="603"/>
      <c r="AK8" s="603"/>
      <c r="AL8" s="603"/>
      <c r="AM8" s="603"/>
      <c r="AN8" s="603"/>
      <c r="AO8" s="603"/>
      <c r="AP8" s="603"/>
      <c r="AQ8" s="603"/>
      <c r="AR8" s="620"/>
      <c r="AS8" s="620"/>
      <c r="AT8" s="603"/>
      <c r="AU8" s="603"/>
      <c r="AV8" s="603"/>
      <c r="AW8" s="603"/>
      <c r="AX8" s="603"/>
      <c r="AY8" s="603"/>
      <c r="AZ8" s="603"/>
      <c r="BA8" s="603"/>
    </row>
    <row r="9" spans="1:58" ht="3" customHeight="1" x14ac:dyDescent="0.15">
      <c r="A9" s="622"/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20"/>
      <c r="AA9" s="603"/>
      <c r="AB9" s="603"/>
      <c r="AC9" s="603"/>
      <c r="AD9" s="603"/>
      <c r="AE9" s="603"/>
      <c r="AF9" s="603"/>
      <c r="AG9" s="603"/>
      <c r="AH9" s="603"/>
      <c r="AI9" s="603"/>
      <c r="AJ9" s="603"/>
      <c r="AK9" s="603"/>
      <c r="AL9" s="603"/>
      <c r="AM9" s="603"/>
      <c r="AN9" s="603"/>
      <c r="AO9" s="603"/>
      <c r="AP9" s="603"/>
      <c r="AQ9" s="603"/>
      <c r="AR9" s="620"/>
      <c r="AS9" s="620"/>
      <c r="AT9" s="603"/>
      <c r="AU9" s="603"/>
      <c r="AV9" s="603"/>
      <c r="AW9" s="603"/>
      <c r="AX9" s="603"/>
      <c r="AY9" s="603"/>
      <c r="AZ9" s="603"/>
      <c r="BA9" s="603"/>
    </row>
    <row r="10" spans="1:58" ht="3" customHeight="1" x14ac:dyDescent="0.15">
      <c r="A10" s="622"/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20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20"/>
      <c r="AS10" s="620"/>
      <c r="AT10" s="603"/>
      <c r="AU10" s="603"/>
      <c r="AV10" s="603"/>
      <c r="AW10" s="603"/>
      <c r="AX10" s="603"/>
      <c r="AY10" s="603"/>
      <c r="AZ10" s="603"/>
      <c r="BA10" s="603"/>
    </row>
    <row r="11" spans="1:58" ht="3" customHeight="1" x14ac:dyDescent="0.15">
      <c r="A11" s="622"/>
      <c r="B11" s="603"/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20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620"/>
      <c r="AS11" s="620"/>
      <c r="AT11" s="603"/>
      <c r="AU11" s="603"/>
      <c r="AV11" s="603"/>
      <c r="AW11" s="603"/>
      <c r="AX11" s="603"/>
      <c r="AY11" s="603"/>
      <c r="AZ11" s="603"/>
      <c r="BA11" s="603"/>
    </row>
    <row r="12" spans="1:58" ht="3" customHeight="1" x14ac:dyDescent="0.15">
      <c r="A12" s="622"/>
      <c r="B12" s="603"/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20"/>
      <c r="AA12" s="603"/>
      <c r="AB12" s="603"/>
      <c r="AC12" s="603"/>
      <c r="AD12" s="603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3"/>
      <c r="AR12" s="620"/>
      <c r="AS12" s="620"/>
      <c r="AT12" s="603"/>
      <c r="AU12" s="603"/>
      <c r="AV12" s="603"/>
      <c r="AW12" s="603"/>
      <c r="AX12" s="603"/>
      <c r="AY12" s="603"/>
      <c r="AZ12" s="603"/>
      <c r="BA12" s="603"/>
    </row>
    <row r="13" spans="1:58" ht="16.5" customHeight="1" x14ac:dyDescent="0.15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40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40"/>
      <c r="AP13" s="34"/>
      <c r="AQ13" s="34"/>
      <c r="AR13" s="34"/>
      <c r="AS13" s="40"/>
      <c r="AT13" s="34"/>
      <c r="AU13" s="34"/>
      <c r="AV13" s="34"/>
      <c r="AW13" s="34"/>
      <c r="AX13" s="34"/>
      <c r="AY13" s="34"/>
      <c r="AZ13" s="34"/>
      <c r="BA13" s="34"/>
    </row>
    <row r="14" spans="1:58" ht="3" customHeight="1" x14ac:dyDescent="0.15">
      <c r="A14" s="622" t="s">
        <v>131</v>
      </c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03" t="s">
        <v>133</v>
      </c>
      <c r="T14" s="603" t="s">
        <v>133</v>
      </c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586"/>
      <c r="AQ14" s="603" t="s">
        <v>134</v>
      </c>
      <c r="AR14" s="603" t="s">
        <v>134</v>
      </c>
      <c r="AS14" s="603" t="s">
        <v>133</v>
      </c>
      <c r="AT14" s="603" t="s">
        <v>133</v>
      </c>
      <c r="AU14" s="603" t="s">
        <v>133</v>
      </c>
      <c r="AV14" s="603" t="s">
        <v>133</v>
      </c>
      <c r="AW14" s="603" t="s">
        <v>133</v>
      </c>
      <c r="AX14" s="603" t="s">
        <v>133</v>
      </c>
      <c r="AY14" s="603" t="s">
        <v>133</v>
      </c>
      <c r="AZ14" s="603" t="s">
        <v>133</v>
      </c>
      <c r="BA14" s="603" t="s">
        <v>133</v>
      </c>
    </row>
    <row r="15" spans="1:58" ht="7.5" customHeight="1" x14ac:dyDescent="0.15">
      <c r="A15" s="622"/>
      <c r="B15" s="603"/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603"/>
      <c r="AK15" s="603"/>
      <c r="AL15" s="603"/>
      <c r="AM15" s="603"/>
      <c r="AN15" s="603"/>
      <c r="AO15" s="603"/>
      <c r="AP15" s="587"/>
      <c r="AQ15" s="603"/>
      <c r="AR15" s="603"/>
      <c r="AS15" s="603"/>
      <c r="AT15" s="603"/>
      <c r="AU15" s="603"/>
      <c r="AV15" s="603"/>
      <c r="AW15" s="603"/>
      <c r="AX15" s="603"/>
      <c r="AY15" s="603"/>
      <c r="AZ15" s="603"/>
      <c r="BA15" s="603"/>
    </row>
    <row r="16" spans="1:58" ht="9.75" customHeight="1" x14ac:dyDescent="0.15">
      <c r="A16" s="622"/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3"/>
      <c r="AL16" s="603"/>
      <c r="AM16" s="603"/>
      <c r="AN16" s="603"/>
      <c r="AO16" s="603"/>
      <c r="AP16" s="588"/>
      <c r="AQ16" s="603"/>
      <c r="AR16" s="603"/>
      <c r="AS16" s="603"/>
      <c r="AT16" s="603"/>
      <c r="AU16" s="603"/>
      <c r="AV16" s="603"/>
      <c r="AW16" s="603"/>
      <c r="AX16" s="603"/>
      <c r="AY16" s="603"/>
      <c r="AZ16" s="603"/>
      <c r="BA16" s="603"/>
    </row>
    <row r="17" spans="1:58" ht="8.25" customHeight="1" x14ac:dyDescent="0.15">
      <c r="A17" s="622"/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469"/>
      <c r="AQ17" s="603"/>
      <c r="AR17" s="603"/>
      <c r="AS17" s="603"/>
      <c r="AT17" s="603"/>
      <c r="AU17" s="603"/>
      <c r="AV17" s="603"/>
      <c r="AW17" s="603"/>
      <c r="AX17" s="603"/>
      <c r="AY17" s="603"/>
      <c r="AZ17" s="603"/>
      <c r="BA17" s="603"/>
    </row>
    <row r="18" spans="1:58" ht="9" customHeight="1" x14ac:dyDescent="0.15">
      <c r="A18" s="622"/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3"/>
      <c r="AL18" s="603"/>
      <c r="AM18" s="603"/>
      <c r="AN18" s="603"/>
      <c r="AO18" s="603"/>
      <c r="AP18" s="587" t="s">
        <v>134</v>
      </c>
      <c r="AQ18" s="603"/>
      <c r="AR18" s="603"/>
      <c r="AS18" s="603"/>
      <c r="AT18" s="603"/>
      <c r="AU18" s="603"/>
      <c r="AV18" s="603"/>
      <c r="AW18" s="603"/>
      <c r="AX18" s="603"/>
      <c r="AY18" s="603"/>
      <c r="AZ18" s="603"/>
      <c r="BA18" s="603"/>
    </row>
    <row r="19" spans="1:58" ht="9" customHeight="1" x14ac:dyDescent="0.15">
      <c r="A19" s="622"/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3"/>
      <c r="AL19" s="603"/>
      <c r="AM19" s="603"/>
      <c r="AN19" s="603"/>
      <c r="AO19" s="603"/>
      <c r="AP19" s="588"/>
      <c r="AQ19" s="603"/>
      <c r="AR19" s="603"/>
      <c r="AS19" s="603"/>
      <c r="AT19" s="603"/>
      <c r="AU19" s="603"/>
      <c r="AV19" s="603"/>
      <c r="AW19" s="603"/>
      <c r="AX19" s="603"/>
      <c r="AY19" s="603"/>
      <c r="AZ19" s="603"/>
      <c r="BA19" s="603"/>
    </row>
    <row r="20" spans="1:58" ht="9.75" customHeight="1" x14ac:dyDescent="0.15">
      <c r="A20" s="38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40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40"/>
      <c r="AP20" s="34"/>
      <c r="AQ20" s="34"/>
      <c r="AR20" s="40"/>
      <c r="AS20" s="40"/>
      <c r="AT20" s="34"/>
      <c r="AU20" s="34"/>
      <c r="AV20" s="34"/>
      <c r="AW20" s="34"/>
      <c r="AX20" s="34"/>
      <c r="AY20" s="34"/>
      <c r="AZ20" s="34"/>
      <c r="BA20" s="34"/>
    </row>
    <row r="21" spans="1:58" ht="3" customHeight="1" x14ac:dyDescent="0.15">
      <c r="A21" s="622" t="s">
        <v>132</v>
      </c>
      <c r="B21" s="603" t="s">
        <v>90</v>
      </c>
      <c r="C21" s="603" t="s">
        <v>90</v>
      </c>
      <c r="D21" s="603" t="s">
        <v>90</v>
      </c>
      <c r="E21" s="603" t="s">
        <v>90</v>
      </c>
      <c r="F21" s="603" t="s">
        <v>90</v>
      </c>
      <c r="G21" s="603" t="s">
        <v>90</v>
      </c>
      <c r="H21" s="603" t="s">
        <v>90</v>
      </c>
      <c r="I21" s="603" t="s">
        <v>90</v>
      </c>
      <c r="J21" s="603" t="s">
        <v>90</v>
      </c>
      <c r="K21" s="603" t="s">
        <v>90</v>
      </c>
      <c r="L21" s="603"/>
      <c r="M21" s="603"/>
      <c r="N21" s="603"/>
      <c r="O21" s="603"/>
      <c r="P21" s="603"/>
      <c r="Q21" s="603"/>
      <c r="R21" s="586"/>
      <c r="S21" s="603" t="s">
        <v>133</v>
      </c>
      <c r="T21" s="603" t="s">
        <v>133</v>
      </c>
      <c r="U21" s="603"/>
      <c r="V21" s="603"/>
      <c r="W21" s="603"/>
      <c r="X21" s="603"/>
      <c r="Y21" s="603"/>
      <c r="Z21" s="603" t="s">
        <v>90</v>
      </c>
      <c r="AA21" s="603" t="s">
        <v>90</v>
      </c>
      <c r="AB21" s="603" t="s">
        <v>90</v>
      </c>
      <c r="AC21" s="603" t="s">
        <v>90</v>
      </c>
      <c r="AD21" s="603" t="s">
        <v>90</v>
      </c>
      <c r="AE21" s="603" t="s">
        <v>90</v>
      </c>
      <c r="AF21" s="603" t="s">
        <v>90</v>
      </c>
      <c r="AG21" s="603" t="s">
        <v>90</v>
      </c>
      <c r="AH21" s="603" t="s">
        <v>90</v>
      </c>
      <c r="AI21" s="603" t="s">
        <v>90</v>
      </c>
      <c r="AJ21" s="603" t="s">
        <v>90</v>
      </c>
      <c r="AK21" s="603" t="s">
        <v>90</v>
      </c>
      <c r="AL21" s="603" t="s">
        <v>90</v>
      </c>
      <c r="AM21" s="603" t="s">
        <v>90</v>
      </c>
      <c r="AN21" s="603" t="s">
        <v>90</v>
      </c>
      <c r="AO21" s="603" t="s">
        <v>90</v>
      </c>
      <c r="AP21" s="603" t="s">
        <v>135</v>
      </c>
      <c r="AQ21" s="603" t="s">
        <v>135</v>
      </c>
      <c r="AR21" s="603" t="s">
        <v>135</v>
      </c>
      <c r="AS21" s="620" t="s">
        <v>42</v>
      </c>
      <c r="AT21" s="603" t="s">
        <v>42</v>
      </c>
      <c r="AU21" s="603" t="s">
        <v>42</v>
      </c>
      <c r="AV21" s="603" t="s">
        <v>42</v>
      </c>
      <c r="AW21" s="603" t="s">
        <v>42</v>
      </c>
      <c r="AX21" s="603" t="s">
        <v>42</v>
      </c>
      <c r="AY21" s="603" t="s">
        <v>42</v>
      </c>
      <c r="AZ21" s="603" t="s">
        <v>42</v>
      </c>
      <c r="BA21" s="603" t="s">
        <v>42</v>
      </c>
    </row>
    <row r="22" spans="1:58" ht="3" customHeight="1" x14ac:dyDescent="0.15">
      <c r="A22" s="622"/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587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20"/>
      <c r="AT22" s="603"/>
      <c r="AU22" s="603"/>
      <c r="AV22" s="603"/>
      <c r="AW22" s="603"/>
      <c r="AX22" s="603"/>
      <c r="AY22" s="603"/>
      <c r="AZ22" s="603"/>
      <c r="BA22" s="603"/>
    </row>
    <row r="23" spans="1:58" ht="3.75" customHeight="1" x14ac:dyDescent="0.15">
      <c r="A23" s="622"/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587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20"/>
      <c r="AT23" s="603"/>
      <c r="AU23" s="603"/>
      <c r="AV23" s="603"/>
      <c r="AW23" s="603"/>
      <c r="AX23" s="603"/>
      <c r="AY23" s="603"/>
      <c r="AZ23" s="603"/>
      <c r="BA23" s="603"/>
    </row>
    <row r="24" spans="1:58" ht="6" customHeight="1" x14ac:dyDescent="0.15">
      <c r="A24" s="622"/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588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20"/>
      <c r="AT24" s="603"/>
      <c r="AU24" s="603"/>
      <c r="AV24" s="603"/>
      <c r="AW24" s="603"/>
      <c r="AX24" s="603"/>
      <c r="AY24" s="603"/>
      <c r="AZ24" s="603"/>
      <c r="BA24" s="603"/>
    </row>
    <row r="25" spans="1:58" ht="3.75" customHeight="1" x14ac:dyDescent="0.15">
      <c r="A25" s="622"/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587" t="s">
        <v>134</v>
      </c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20"/>
      <c r="AT25" s="603"/>
      <c r="AU25" s="603"/>
      <c r="AV25" s="603"/>
      <c r="AW25" s="603"/>
      <c r="AX25" s="603"/>
      <c r="AY25" s="603"/>
      <c r="AZ25" s="603"/>
      <c r="BA25" s="603"/>
    </row>
    <row r="26" spans="1:58" ht="9.75" customHeight="1" x14ac:dyDescent="0.15">
      <c r="A26" s="622"/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588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20"/>
      <c r="AT26" s="603"/>
      <c r="AU26" s="603"/>
      <c r="AV26" s="603"/>
      <c r="AW26" s="603"/>
      <c r="AX26" s="603"/>
      <c r="AY26" s="603"/>
      <c r="AZ26" s="603"/>
      <c r="BA26" s="603"/>
    </row>
    <row r="27" spans="1:58" ht="18.75" customHeight="1" x14ac:dyDescent="0.1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40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40"/>
      <c r="AP27" s="34"/>
      <c r="AQ27" s="34"/>
      <c r="AR27" s="34"/>
      <c r="AS27" s="40"/>
      <c r="AT27" s="34"/>
      <c r="AU27" s="34"/>
      <c r="AV27" s="34"/>
      <c r="AW27" s="34"/>
      <c r="AX27" s="34"/>
      <c r="AY27" s="34"/>
      <c r="AZ27" s="34"/>
      <c r="BA27" s="34"/>
    </row>
    <row r="28" spans="1:58" ht="3.75" customHeight="1" x14ac:dyDescent="0.15">
      <c r="A28" s="41"/>
      <c r="G28" s="34"/>
      <c r="H28" s="37"/>
      <c r="W28" s="34"/>
      <c r="X28" s="34"/>
      <c r="Y28" s="34"/>
      <c r="Z28" s="42"/>
      <c r="AG28" s="34"/>
      <c r="AH28" s="34"/>
      <c r="AI28" s="34"/>
      <c r="AJ28" s="34"/>
      <c r="AK28" s="34"/>
      <c r="AL28" s="34"/>
      <c r="AM28" s="34"/>
      <c r="AN28" s="34"/>
      <c r="AO28" s="42"/>
      <c r="AP28" s="34"/>
      <c r="AQ28" s="34"/>
      <c r="AR28" s="34"/>
      <c r="AS28" s="42"/>
    </row>
    <row r="29" spans="1:58" ht="6" customHeight="1" x14ac:dyDescent="0.15">
      <c r="A29" s="41"/>
      <c r="G29" s="34"/>
      <c r="H29" s="37"/>
      <c r="W29" s="34"/>
      <c r="X29" s="34"/>
      <c r="Y29" s="34"/>
      <c r="Z29" s="42"/>
      <c r="AG29" s="34"/>
      <c r="AH29" s="34"/>
      <c r="AI29" s="34"/>
      <c r="AJ29" s="34"/>
      <c r="AK29" s="34"/>
      <c r="AL29" s="34"/>
      <c r="AM29" s="34"/>
      <c r="AN29" s="34"/>
      <c r="AO29" s="42"/>
      <c r="AP29" s="34"/>
      <c r="AQ29" s="34"/>
      <c r="AR29" s="34"/>
      <c r="AS29" s="42"/>
    </row>
    <row r="30" spans="1:58" ht="21.75" customHeight="1" x14ac:dyDescent="0.15">
      <c r="A30" s="614" t="s">
        <v>136</v>
      </c>
      <c r="B30" s="614"/>
      <c r="C30" s="614"/>
      <c r="D30" s="614"/>
      <c r="F30" s="193"/>
      <c r="G30" s="615" t="s">
        <v>300</v>
      </c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7"/>
      <c r="W30" s="35"/>
      <c r="X30" s="618" t="s">
        <v>137</v>
      </c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604"/>
      <c r="AJ30" s="604"/>
      <c r="AK30" s="604"/>
      <c r="AL30" s="35" t="s">
        <v>135</v>
      </c>
      <c r="AM30" s="619" t="s">
        <v>138</v>
      </c>
      <c r="AN30" s="619"/>
      <c r="AO30" s="619"/>
      <c r="AP30" s="619"/>
      <c r="AQ30" s="619"/>
      <c r="AR30" s="619"/>
      <c r="AS30" s="619"/>
      <c r="AT30" s="619"/>
      <c r="AU30" s="619"/>
      <c r="AV30" s="619"/>
      <c r="AW30" s="619"/>
      <c r="AX30" s="619"/>
      <c r="AY30" s="619"/>
      <c r="AZ30" s="619"/>
    </row>
    <row r="31" spans="1:58" ht="3.75" customHeight="1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42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7"/>
      <c r="BB31" s="37"/>
      <c r="BC31" s="34"/>
      <c r="BD31" s="37"/>
      <c r="BE31" s="37"/>
      <c r="BF31" s="34"/>
    </row>
    <row r="32" spans="1:58" ht="14.25" customHeight="1" x14ac:dyDescent="0.15">
      <c r="A32" s="34"/>
      <c r="B32" s="34"/>
      <c r="C32" s="34"/>
      <c r="D32" s="34"/>
      <c r="E32" s="34"/>
      <c r="F32" s="35" t="s">
        <v>134</v>
      </c>
      <c r="G32" s="604" t="s">
        <v>139</v>
      </c>
      <c r="H32" s="604"/>
      <c r="I32" s="604"/>
      <c r="J32" s="604"/>
      <c r="K32" s="604"/>
      <c r="L32" s="604"/>
      <c r="M32" s="604"/>
      <c r="N32" s="604"/>
      <c r="O32" s="604"/>
      <c r="P32" s="604"/>
      <c r="Q32" s="34"/>
      <c r="R32" s="34"/>
      <c r="S32" s="34"/>
      <c r="T32" s="37"/>
      <c r="U32" s="34"/>
      <c r="V32" s="34"/>
      <c r="W32" s="35" t="s">
        <v>90</v>
      </c>
      <c r="X32" s="604" t="s">
        <v>140</v>
      </c>
      <c r="Y32" s="604"/>
      <c r="Z32" s="604"/>
      <c r="AA32" s="604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35" t="s">
        <v>42</v>
      </c>
      <c r="AM32" s="604" t="s">
        <v>141</v>
      </c>
      <c r="AN32" s="604"/>
      <c r="AO32" s="604"/>
      <c r="AP32" s="604"/>
      <c r="AQ32" s="604"/>
      <c r="AR32" s="604"/>
      <c r="AS32" s="604"/>
      <c r="AT32" s="604"/>
      <c r="AU32" s="604"/>
      <c r="AV32" s="604"/>
      <c r="BA32" s="37"/>
      <c r="BB32" s="37"/>
      <c r="BC32" s="34"/>
      <c r="BD32" s="37"/>
      <c r="BE32" s="37"/>
      <c r="BF32" s="34"/>
    </row>
    <row r="33" spans="1:58" ht="3.75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7"/>
      <c r="BB33" s="37"/>
      <c r="BC33" s="34"/>
      <c r="BD33" s="37"/>
      <c r="BE33" s="37"/>
      <c r="BF33" s="34"/>
    </row>
    <row r="34" spans="1:58" ht="13.5" customHeight="1" x14ac:dyDescent="0.15">
      <c r="A34" s="34"/>
      <c r="B34" s="34"/>
      <c r="C34" s="34"/>
      <c r="D34" s="34"/>
      <c r="E34" s="34"/>
      <c r="F34" s="35" t="s">
        <v>133</v>
      </c>
      <c r="G34" s="604" t="s">
        <v>142</v>
      </c>
      <c r="H34" s="604"/>
      <c r="I34" s="604"/>
      <c r="J34" s="604"/>
      <c r="K34" s="604"/>
      <c r="L34" s="604"/>
      <c r="M34" s="604"/>
      <c r="N34" s="604"/>
      <c r="O34" s="604"/>
      <c r="P34" s="604"/>
      <c r="Q34" s="34"/>
      <c r="R34" s="34"/>
      <c r="S34" s="34"/>
      <c r="T34" s="37"/>
      <c r="U34" s="34"/>
      <c r="V34" s="34"/>
      <c r="W34" s="229"/>
      <c r="X34" s="606"/>
      <c r="Y34" s="606"/>
      <c r="Z34" s="606"/>
      <c r="AA34" s="606"/>
      <c r="AB34" s="606"/>
      <c r="AC34" s="606"/>
      <c r="AD34" s="606"/>
      <c r="AE34" s="606"/>
      <c r="AF34" s="606"/>
      <c r="AG34" s="606"/>
      <c r="AH34" s="606"/>
      <c r="AI34" s="606"/>
      <c r="AJ34" s="606"/>
      <c r="AK34" s="34"/>
      <c r="AL34" s="34"/>
      <c r="AM34" s="604"/>
      <c r="AN34" s="604"/>
      <c r="AO34" s="604"/>
      <c r="AP34" s="604"/>
      <c r="AQ34" s="604"/>
      <c r="AR34" s="604"/>
      <c r="AS34" s="604"/>
      <c r="AT34" s="604"/>
      <c r="AU34" s="604"/>
      <c r="AV34" s="604"/>
      <c r="AW34" s="34"/>
      <c r="AX34" s="34"/>
      <c r="AY34" s="34"/>
      <c r="AZ34" s="34"/>
      <c r="BA34" s="37"/>
      <c r="BB34" s="37"/>
      <c r="BC34" s="34"/>
      <c r="BD34" s="37"/>
      <c r="BE34" s="37"/>
      <c r="BF34" s="34"/>
    </row>
    <row r="35" spans="1:58" ht="9" customHeight="1" x14ac:dyDescent="0.15">
      <c r="A35" s="43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9"/>
      <c r="BC35" s="38"/>
      <c r="BD35" s="37"/>
      <c r="BE35" s="37"/>
      <c r="BF35" s="34"/>
    </row>
    <row r="36" spans="1:58" ht="13.5" customHeight="1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7"/>
      <c r="BB36" s="37"/>
      <c r="BC36" s="34"/>
      <c r="BD36" s="37"/>
      <c r="BE36" s="37"/>
      <c r="BF36" s="34"/>
    </row>
    <row r="37" spans="1:58" ht="18.75" customHeight="1" x14ac:dyDescent="0.15">
      <c r="A37" s="612" t="s">
        <v>143</v>
      </c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612"/>
      <c r="AJ37" s="612"/>
      <c r="AK37" s="612"/>
      <c r="AL37" s="612"/>
      <c r="AM37" s="612"/>
      <c r="AN37" s="612"/>
      <c r="AO37" s="612"/>
      <c r="AP37" s="612"/>
      <c r="AQ37" s="612"/>
      <c r="AR37" s="612"/>
      <c r="AS37" s="612"/>
      <c r="AT37" s="612"/>
      <c r="AU37" s="612"/>
      <c r="AV37" s="612"/>
      <c r="AW37" s="612"/>
      <c r="AX37" s="612"/>
      <c r="AY37" s="612"/>
      <c r="AZ37" s="612"/>
      <c r="BA37" s="612"/>
    </row>
    <row r="38" spans="1:58" ht="12.75" customHeight="1" x14ac:dyDescent="0.15">
      <c r="A38" s="175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5"/>
      <c r="AR38" s="175"/>
      <c r="AS38" s="175"/>
      <c r="AT38" s="175"/>
      <c r="AU38" s="175"/>
      <c r="AV38" s="175"/>
      <c r="AW38" s="589"/>
      <c r="AX38" s="589"/>
      <c r="AY38" s="589"/>
      <c r="AZ38" s="589"/>
      <c r="BA38" s="589"/>
      <c r="BB38" s="589"/>
      <c r="BC38" s="589"/>
      <c r="BD38" s="607"/>
      <c r="BE38" s="607"/>
      <c r="BF38" s="607"/>
    </row>
    <row r="39" spans="1:58" ht="14.25" customHeight="1" x14ac:dyDescent="0.15">
      <c r="A39" s="613" t="s">
        <v>94</v>
      </c>
      <c r="B39" s="597" t="s">
        <v>205</v>
      </c>
      <c r="C39" s="598"/>
      <c r="D39" s="598"/>
      <c r="E39" s="598"/>
      <c r="F39" s="598"/>
      <c r="G39" s="599"/>
      <c r="H39" s="597" t="s">
        <v>206</v>
      </c>
      <c r="I39" s="598"/>
      <c r="J39" s="598"/>
      <c r="K39" s="598"/>
      <c r="L39" s="598"/>
      <c r="M39" s="599"/>
      <c r="N39" s="591" t="s">
        <v>207</v>
      </c>
      <c r="O39" s="592"/>
      <c r="P39" s="592"/>
      <c r="Q39" s="592"/>
      <c r="R39" s="592"/>
      <c r="S39" s="592"/>
      <c r="T39" s="592"/>
      <c r="U39" s="592"/>
      <c r="V39" s="592"/>
      <c r="W39" s="592"/>
      <c r="X39" s="592"/>
      <c r="Y39" s="593"/>
      <c r="Z39" s="591" t="s">
        <v>144</v>
      </c>
      <c r="AA39" s="592"/>
      <c r="AB39" s="593"/>
      <c r="AC39" s="597" t="s">
        <v>208</v>
      </c>
      <c r="AD39" s="598"/>
      <c r="AE39" s="599"/>
      <c r="AF39" s="597" t="s">
        <v>59</v>
      </c>
      <c r="AG39" s="598"/>
      <c r="AH39" s="599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5"/>
      <c r="AU39" s="173"/>
      <c r="AV39" s="194"/>
      <c r="AW39" s="589"/>
      <c r="AX39" s="590"/>
      <c r="AY39" s="589"/>
      <c r="AZ39" s="589"/>
      <c r="BA39" s="590"/>
      <c r="BB39" s="590"/>
      <c r="BC39" s="589"/>
      <c r="BD39" s="607"/>
      <c r="BE39" s="590"/>
      <c r="BF39" s="607"/>
    </row>
    <row r="40" spans="1:58" ht="22.5" customHeight="1" x14ac:dyDescent="0.15">
      <c r="A40" s="613"/>
      <c r="B40" s="600"/>
      <c r="C40" s="601"/>
      <c r="D40" s="601"/>
      <c r="E40" s="601"/>
      <c r="F40" s="601"/>
      <c r="G40" s="602"/>
      <c r="H40" s="600"/>
      <c r="I40" s="601"/>
      <c r="J40" s="601"/>
      <c r="K40" s="601"/>
      <c r="L40" s="601"/>
      <c r="M40" s="602"/>
      <c r="N40" s="591" t="s">
        <v>19</v>
      </c>
      <c r="O40" s="592"/>
      <c r="P40" s="592"/>
      <c r="Q40" s="592"/>
      <c r="R40" s="592"/>
      <c r="S40" s="593"/>
      <c r="T40" s="591" t="s">
        <v>30</v>
      </c>
      <c r="U40" s="592"/>
      <c r="V40" s="592"/>
      <c r="W40" s="592"/>
      <c r="X40" s="592"/>
      <c r="Y40" s="593"/>
      <c r="Z40" s="591" t="s">
        <v>209</v>
      </c>
      <c r="AA40" s="592"/>
      <c r="AB40" s="593"/>
      <c r="AC40" s="600"/>
      <c r="AD40" s="601"/>
      <c r="AE40" s="602"/>
      <c r="AF40" s="600"/>
      <c r="AG40" s="601"/>
      <c r="AH40" s="60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5"/>
      <c r="AU40" s="175"/>
      <c r="AV40" s="195"/>
      <c r="AW40" s="589"/>
      <c r="AX40" s="589"/>
      <c r="AY40" s="589"/>
      <c r="AZ40" s="589"/>
      <c r="BA40" s="590"/>
      <c r="BB40" s="590"/>
      <c r="BC40" s="589"/>
      <c r="BD40" s="607"/>
      <c r="BE40" s="590"/>
      <c r="BF40" s="607"/>
    </row>
    <row r="41" spans="1:58" ht="16.5" customHeight="1" x14ac:dyDescent="0.15">
      <c r="A41" s="613"/>
      <c r="B41" s="611" t="s">
        <v>59</v>
      </c>
      <c r="C41" s="611"/>
      <c r="D41" s="611"/>
      <c r="E41" s="611"/>
      <c r="F41" s="611"/>
      <c r="G41" s="611"/>
      <c r="H41" s="611" t="s">
        <v>59</v>
      </c>
      <c r="I41" s="611"/>
      <c r="J41" s="611"/>
      <c r="K41" s="611"/>
      <c r="L41" s="611"/>
      <c r="M41" s="611"/>
      <c r="N41" s="611" t="s">
        <v>59</v>
      </c>
      <c r="O41" s="611"/>
      <c r="P41" s="611"/>
      <c r="Q41" s="611"/>
      <c r="R41" s="611"/>
      <c r="S41" s="611"/>
      <c r="T41" s="591" t="s">
        <v>59</v>
      </c>
      <c r="U41" s="592"/>
      <c r="V41" s="592"/>
      <c r="W41" s="592"/>
      <c r="X41" s="592"/>
      <c r="Y41" s="593"/>
      <c r="Z41" s="591" t="s">
        <v>59</v>
      </c>
      <c r="AA41" s="592"/>
      <c r="AB41" s="593"/>
      <c r="AC41" s="591" t="s">
        <v>59</v>
      </c>
      <c r="AD41" s="592"/>
      <c r="AE41" s="593"/>
      <c r="AF41" s="591" t="s">
        <v>59</v>
      </c>
      <c r="AG41" s="592"/>
      <c r="AH41" s="593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95"/>
      <c r="AW41" s="594"/>
      <c r="AX41" s="594"/>
      <c r="AY41" s="594"/>
      <c r="AZ41" s="589"/>
      <c r="BA41" s="589"/>
      <c r="BB41" s="589"/>
      <c r="BC41" s="589"/>
      <c r="BD41" s="607"/>
      <c r="BE41" s="607"/>
      <c r="BF41" s="607"/>
    </row>
    <row r="42" spans="1:58" ht="12" customHeight="1" x14ac:dyDescent="0.15">
      <c r="A42" s="613"/>
      <c r="B42" s="608" t="s">
        <v>210</v>
      </c>
      <c r="C42" s="609"/>
      <c r="D42" s="609"/>
      <c r="E42" s="609"/>
      <c r="F42" s="609"/>
      <c r="G42" s="610"/>
      <c r="H42" s="608" t="s">
        <v>210</v>
      </c>
      <c r="I42" s="609"/>
      <c r="J42" s="609"/>
      <c r="K42" s="609"/>
      <c r="L42" s="609"/>
      <c r="M42" s="610"/>
      <c r="N42" s="608" t="s">
        <v>210</v>
      </c>
      <c r="O42" s="609"/>
      <c r="P42" s="609"/>
      <c r="Q42" s="609"/>
      <c r="R42" s="609"/>
      <c r="S42" s="610"/>
      <c r="T42" s="608" t="s">
        <v>210</v>
      </c>
      <c r="U42" s="609"/>
      <c r="V42" s="609"/>
      <c r="W42" s="609"/>
      <c r="X42" s="609"/>
      <c r="Y42" s="610"/>
      <c r="Z42" s="608" t="s">
        <v>210</v>
      </c>
      <c r="AA42" s="609"/>
      <c r="AB42" s="610"/>
      <c r="AC42" s="608" t="s">
        <v>210</v>
      </c>
      <c r="AD42" s="609"/>
      <c r="AE42" s="610"/>
      <c r="AF42" s="608" t="s">
        <v>210</v>
      </c>
      <c r="AG42" s="609"/>
      <c r="AH42" s="610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95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</row>
    <row r="43" spans="1:58" ht="12" customHeight="1" x14ac:dyDescent="0.15">
      <c r="A43" s="182" t="s">
        <v>211</v>
      </c>
      <c r="B43" s="631">
        <v>33</v>
      </c>
      <c r="C43" s="632"/>
      <c r="D43" s="632"/>
      <c r="E43" s="632"/>
      <c r="F43" s="632"/>
      <c r="G43" s="633"/>
      <c r="H43" s="631">
        <v>1</v>
      </c>
      <c r="I43" s="632"/>
      <c r="J43" s="632"/>
      <c r="K43" s="632"/>
      <c r="L43" s="632"/>
      <c r="M43" s="633"/>
      <c r="N43" s="634" t="s">
        <v>7</v>
      </c>
      <c r="O43" s="635"/>
      <c r="P43" s="635"/>
      <c r="Q43" s="635"/>
      <c r="R43" s="635"/>
      <c r="S43" s="636"/>
      <c r="T43" s="631">
        <v>0</v>
      </c>
      <c r="U43" s="632"/>
      <c r="V43" s="632"/>
      <c r="W43" s="632"/>
      <c r="X43" s="632"/>
      <c r="Y43" s="633"/>
      <c r="Z43" s="595">
        <v>0</v>
      </c>
      <c r="AA43" s="595"/>
      <c r="AB43" s="595"/>
      <c r="AC43" s="595">
        <v>11</v>
      </c>
      <c r="AD43" s="595"/>
      <c r="AE43" s="595"/>
      <c r="AF43" s="631">
        <v>52</v>
      </c>
      <c r="AG43" s="632"/>
      <c r="AH43" s="633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95"/>
      <c r="AW43" s="596"/>
      <c r="AX43" s="596"/>
      <c r="AY43" s="596"/>
      <c r="AZ43" s="596"/>
      <c r="BA43" s="596"/>
      <c r="BB43" s="596"/>
      <c r="BC43" s="596"/>
      <c r="BD43" s="596"/>
      <c r="BE43" s="596"/>
      <c r="BF43" s="596"/>
    </row>
    <row r="44" spans="1:58" ht="12" customHeight="1" x14ac:dyDescent="0.15">
      <c r="A44" s="182" t="s">
        <v>212</v>
      </c>
      <c r="B44" s="634" t="s">
        <v>383</v>
      </c>
      <c r="C44" s="635"/>
      <c r="D44" s="635"/>
      <c r="E44" s="635"/>
      <c r="F44" s="635"/>
      <c r="G44" s="636"/>
      <c r="H44" s="631">
        <v>2.5</v>
      </c>
      <c r="I44" s="632"/>
      <c r="J44" s="632"/>
      <c r="K44" s="632"/>
      <c r="L44" s="632"/>
      <c r="M44" s="633"/>
      <c r="N44" s="631">
        <v>6</v>
      </c>
      <c r="O44" s="632"/>
      <c r="P44" s="632"/>
      <c r="Q44" s="632"/>
      <c r="R44" s="632"/>
      <c r="S44" s="633"/>
      <c r="T44" s="631">
        <v>0</v>
      </c>
      <c r="U44" s="632"/>
      <c r="V44" s="632"/>
      <c r="W44" s="632"/>
      <c r="X44" s="632"/>
      <c r="Y44" s="633"/>
      <c r="Z44" s="595">
        <v>0</v>
      </c>
      <c r="AA44" s="595"/>
      <c r="AB44" s="595"/>
      <c r="AC44" s="595">
        <v>11</v>
      </c>
      <c r="AD44" s="595"/>
      <c r="AE44" s="595"/>
      <c r="AF44" s="631">
        <v>52</v>
      </c>
      <c r="AG44" s="632"/>
      <c r="AH44" s="633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95"/>
      <c r="AW44" s="596"/>
      <c r="AX44" s="596"/>
      <c r="AY44" s="596"/>
      <c r="AZ44" s="596"/>
      <c r="BA44" s="596"/>
      <c r="BB44" s="596"/>
      <c r="BC44" s="596"/>
      <c r="BD44" s="596"/>
      <c r="BE44" s="596"/>
      <c r="BF44" s="596"/>
    </row>
    <row r="45" spans="1:58" ht="12" customHeight="1" x14ac:dyDescent="0.15">
      <c r="A45" s="182" t="s">
        <v>213</v>
      </c>
      <c r="B45" s="631">
        <v>11.5</v>
      </c>
      <c r="C45" s="632"/>
      <c r="D45" s="632"/>
      <c r="E45" s="632"/>
      <c r="F45" s="632"/>
      <c r="G45" s="633"/>
      <c r="H45" s="631">
        <v>0.5</v>
      </c>
      <c r="I45" s="632"/>
      <c r="J45" s="632"/>
      <c r="K45" s="632"/>
      <c r="L45" s="632"/>
      <c r="M45" s="633"/>
      <c r="N45" s="631">
        <v>0</v>
      </c>
      <c r="O45" s="632"/>
      <c r="P45" s="632"/>
      <c r="Q45" s="632"/>
      <c r="R45" s="632"/>
      <c r="S45" s="633"/>
      <c r="T45" s="631">
        <v>26</v>
      </c>
      <c r="U45" s="632"/>
      <c r="V45" s="632"/>
      <c r="W45" s="632"/>
      <c r="X45" s="632"/>
      <c r="Y45" s="633"/>
      <c r="Z45" s="595">
        <v>3</v>
      </c>
      <c r="AA45" s="595"/>
      <c r="AB45" s="595"/>
      <c r="AC45" s="595">
        <v>2</v>
      </c>
      <c r="AD45" s="595"/>
      <c r="AE45" s="595"/>
      <c r="AF45" s="631">
        <v>43</v>
      </c>
      <c r="AG45" s="632"/>
      <c r="AH45" s="633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92"/>
      <c r="AW45" s="596"/>
      <c r="AX45" s="596"/>
      <c r="AY45" s="596"/>
      <c r="AZ45" s="596"/>
      <c r="BA45" s="596"/>
      <c r="BB45" s="596"/>
      <c r="BC45" s="596"/>
      <c r="BD45" s="596"/>
      <c r="BE45" s="596"/>
      <c r="BF45" s="596"/>
    </row>
    <row r="46" spans="1:58" ht="12" customHeight="1" x14ac:dyDescent="0.15">
      <c r="A46" s="182" t="s">
        <v>59</v>
      </c>
      <c r="B46" s="631">
        <v>77</v>
      </c>
      <c r="C46" s="632"/>
      <c r="D46" s="632"/>
      <c r="E46" s="632"/>
      <c r="F46" s="632"/>
      <c r="G46" s="633"/>
      <c r="H46" s="631">
        <v>4</v>
      </c>
      <c r="I46" s="632"/>
      <c r="J46" s="632"/>
      <c r="K46" s="632"/>
      <c r="L46" s="632"/>
      <c r="M46" s="633"/>
      <c r="N46" s="631">
        <v>13</v>
      </c>
      <c r="O46" s="632"/>
      <c r="P46" s="632"/>
      <c r="Q46" s="632"/>
      <c r="R46" s="632"/>
      <c r="S46" s="633"/>
      <c r="T46" s="631">
        <v>26</v>
      </c>
      <c r="U46" s="632"/>
      <c r="V46" s="632"/>
      <c r="W46" s="632"/>
      <c r="X46" s="632"/>
      <c r="Y46" s="633"/>
      <c r="Z46" s="595">
        <v>3</v>
      </c>
      <c r="AA46" s="595"/>
      <c r="AB46" s="595"/>
      <c r="AC46" s="595">
        <v>24</v>
      </c>
      <c r="AD46" s="595"/>
      <c r="AE46" s="595"/>
      <c r="AF46" s="631">
        <v>147</v>
      </c>
      <c r="AG46" s="632"/>
      <c r="AH46" s="633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596"/>
      <c r="AX46" s="596"/>
      <c r="AY46" s="596"/>
      <c r="AZ46" s="596"/>
      <c r="BA46" s="596"/>
      <c r="BB46" s="596"/>
      <c r="BC46" s="596"/>
      <c r="BD46" s="596"/>
      <c r="BE46" s="596"/>
      <c r="BF46" s="596"/>
    </row>
    <row r="47" spans="1:58" ht="12" customHeight="1" x14ac:dyDescent="0.15">
      <c r="A47" s="177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596"/>
      <c r="AX47" s="596"/>
      <c r="AY47" s="596"/>
      <c r="AZ47" s="596"/>
      <c r="BA47" s="596"/>
      <c r="BB47" s="596"/>
      <c r="BC47" s="596"/>
      <c r="BD47" s="596"/>
      <c r="BE47" s="596"/>
      <c r="BF47" s="596"/>
    </row>
    <row r="48" spans="1:58" ht="12" customHeight="1" x14ac:dyDescent="0.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605"/>
      <c r="AX48" s="605"/>
      <c r="AY48" s="605"/>
      <c r="AZ48" s="605"/>
      <c r="BA48" s="605"/>
      <c r="BB48" s="605"/>
      <c r="BC48" s="605"/>
      <c r="BD48" s="605"/>
      <c r="BE48" s="605"/>
      <c r="BF48" s="605"/>
    </row>
    <row r="49" spans="1:48" ht="13.5" customHeight="1" x14ac:dyDescent="0.1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</row>
    <row r="50" spans="1:48" ht="13.5" customHeight="1" x14ac:dyDescent="0.1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</row>
    <row r="51" spans="1:48" ht="13.5" customHeight="1" x14ac:dyDescent="0.1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</row>
    <row r="52" spans="1:48" ht="13.5" customHeight="1" x14ac:dyDescent="0.1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</row>
    <row r="53" spans="1:48" ht="13.5" customHeight="1" x14ac:dyDescent="0.1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</row>
    <row r="54" spans="1:48" ht="13.5" customHeight="1" x14ac:dyDescent="0.1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</row>
    <row r="55" spans="1:48" ht="13.5" customHeight="1" x14ac:dyDescent="0.1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</row>
    <row r="56" spans="1:48" ht="13.5" customHeight="1" x14ac:dyDescent="0.1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</row>
  </sheetData>
  <mergeCells count="273">
    <mergeCell ref="K2:AO2"/>
    <mergeCell ref="B46:G46"/>
    <mergeCell ref="H46:M46"/>
    <mergeCell ref="N46:S46"/>
    <mergeCell ref="T46:Y46"/>
    <mergeCell ref="AF46:AH46"/>
    <mergeCell ref="Z45:AB45"/>
    <mergeCell ref="AC45:AE45"/>
    <mergeCell ref="B43:G43"/>
    <mergeCell ref="H43:M43"/>
    <mergeCell ref="N43:S43"/>
    <mergeCell ref="T43:Y43"/>
    <mergeCell ref="AF43:AH43"/>
    <mergeCell ref="B45:G45"/>
    <mergeCell ref="H45:M45"/>
    <mergeCell ref="N45:S45"/>
    <mergeCell ref="T45:Y45"/>
    <mergeCell ref="AF45:AH45"/>
    <mergeCell ref="B44:G44"/>
    <mergeCell ref="H44:M44"/>
    <mergeCell ref="N44:S44"/>
    <mergeCell ref="T44:Y44"/>
    <mergeCell ref="AF44:AH44"/>
    <mergeCell ref="W3:W4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N3:N4"/>
    <mergeCell ref="AX3:BA3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J7:J12"/>
    <mergeCell ref="K7:K12"/>
    <mergeCell ref="L7:L12"/>
    <mergeCell ref="M7:M12"/>
    <mergeCell ref="N7:N12"/>
    <mergeCell ref="O7:O12"/>
    <mergeCell ref="P7:P12"/>
    <mergeCell ref="AT3:AV3"/>
    <mergeCell ref="AW3:AW4"/>
    <mergeCell ref="Q7:Q12"/>
    <mergeCell ref="R7:R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D7:AD12"/>
    <mergeCell ref="AE7:AE12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AF7:AF12"/>
    <mergeCell ref="AG7:AG12"/>
    <mergeCell ref="AH7:AH12"/>
    <mergeCell ref="AI7:AI12"/>
    <mergeCell ref="AJ7:AJ12"/>
    <mergeCell ref="AK7:AK12"/>
    <mergeCell ref="AL7:AL12"/>
    <mergeCell ref="AM7:AM12"/>
    <mergeCell ref="AN7:AN12"/>
    <mergeCell ref="AO7:AO12"/>
    <mergeCell ref="AP7:AP12"/>
    <mergeCell ref="AQ7:AQ12"/>
    <mergeCell ref="AR7:AR12"/>
    <mergeCell ref="AS7:AS12"/>
    <mergeCell ref="AT7:AT12"/>
    <mergeCell ref="AU7:AU12"/>
    <mergeCell ref="AV7:AV12"/>
    <mergeCell ref="AW7:AW12"/>
    <mergeCell ref="AX7:AX12"/>
    <mergeCell ref="AY7:AY12"/>
    <mergeCell ref="AZ7:AZ12"/>
    <mergeCell ref="BA7:BA12"/>
    <mergeCell ref="A14:A19"/>
    <mergeCell ref="B14:B19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V14:V19"/>
    <mergeCell ref="W14:W19"/>
    <mergeCell ref="X14:X19"/>
    <mergeCell ref="Y14:Y19"/>
    <mergeCell ref="Z14:Z19"/>
    <mergeCell ref="AA14:AA19"/>
    <mergeCell ref="AB14:AB19"/>
    <mergeCell ref="AC14:AC19"/>
    <mergeCell ref="AW14:AW19"/>
    <mergeCell ref="AX14:AX19"/>
    <mergeCell ref="AY14:AY19"/>
    <mergeCell ref="AZ14:AZ19"/>
    <mergeCell ref="BA14:BA19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J21:J26"/>
    <mergeCell ref="K21:K26"/>
    <mergeCell ref="L21:L26"/>
    <mergeCell ref="M21:M26"/>
    <mergeCell ref="N21:N26"/>
    <mergeCell ref="O21:O26"/>
    <mergeCell ref="P21:P26"/>
    <mergeCell ref="Q21:Q26"/>
    <mergeCell ref="AM14:AM19"/>
    <mergeCell ref="AK14:AK19"/>
    <mergeCell ref="V21:V26"/>
    <mergeCell ref="W21:W26"/>
    <mergeCell ref="X21:X26"/>
    <mergeCell ref="Y21:Y26"/>
    <mergeCell ref="Z21:Z26"/>
    <mergeCell ref="AA21:AA26"/>
    <mergeCell ref="AV14:AV19"/>
    <mergeCell ref="AN14:AN19"/>
    <mergeCell ref="AO14:AO19"/>
    <mergeCell ref="AQ14:AQ19"/>
    <mergeCell ref="AR14:AR19"/>
    <mergeCell ref="AS14:AS19"/>
    <mergeCell ref="AT14:AT19"/>
    <mergeCell ref="AU14:AU19"/>
    <mergeCell ref="AD14:AD19"/>
    <mergeCell ref="AE14:AE19"/>
    <mergeCell ref="AF14:AF19"/>
    <mergeCell ref="AG14:AG19"/>
    <mergeCell ref="AH14:AH19"/>
    <mergeCell ref="AI14:AI19"/>
    <mergeCell ref="AJ14:AJ19"/>
    <mergeCell ref="AL14:AL19"/>
    <mergeCell ref="A30:D30"/>
    <mergeCell ref="G30:V30"/>
    <mergeCell ref="X30:AK30"/>
    <mergeCell ref="AM30:AZ30"/>
    <mergeCell ref="G32:P32"/>
    <mergeCell ref="AK21:AK26"/>
    <mergeCell ref="AL21:AL26"/>
    <mergeCell ref="AM21:AM26"/>
    <mergeCell ref="AN21:AN26"/>
    <mergeCell ref="AO21:AO26"/>
    <mergeCell ref="AP21:AP26"/>
    <mergeCell ref="AQ21:AQ26"/>
    <mergeCell ref="AR21:AR26"/>
    <mergeCell ref="AS21:AS26"/>
    <mergeCell ref="AB21:AB26"/>
    <mergeCell ref="AC21:AC26"/>
    <mergeCell ref="AD21:AD26"/>
    <mergeCell ref="AE21:AE26"/>
    <mergeCell ref="AF21:AF26"/>
    <mergeCell ref="AG21:AG26"/>
    <mergeCell ref="AH21:AH26"/>
    <mergeCell ref="AI21:AI26"/>
    <mergeCell ref="AJ21:AJ26"/>
    <mergeCell ref="S21:S26"/>
    <mergeCell ref="A39:A42"/>
    <mergeCell ref="B39:G40"/>
    <mergeCell ref="H39:M40"/>
    <mergeCell ref="B41:G41"/>
    <mergeCell ref="H41:M41"/>
    <mergeCell ref="H42:M42"/>
    <mergeCell ref="N42:S42"/>
    <mergeCell ref="T42:Y42"/>
    <mergeCell ref="AF42:AH42"/>
    <mergeCell ref="B42:G42"/>
    <mergeCell ref="N39:Y39"/>
    <mergeCell ref="G34:P34"/>
    <mergeCell ref="AM34:AV34"/>
    <mergeCell ref="X34:AJ34"/>
    <mergeCell ref="BD44:BF44"/>
    <mergeCell ref="BD38:BF41"/>
    <mergeCell ref="N40:S40"/>
    <mergeCell ref="Z40:AB40"/>
    <mergeCell ref="AW42:AY42"/>
    <mergeCell ref="Z42:AB42"/>
    <mergeCell ref="AZ42:BC42"/>
    <mergeCell ref="BD42:BF42"/>
    <mergeCell ref="Z43:AB43"/>
    <mergeCell ref="AC43:AE43"/>
    <mergeCell ref="AW43:AY43"/>
    <mergeCell ref="AZ43:BC43"/>
    <mergeCell ref="BD43:BF43"/>
    <mergeCell ref="AC42:AE42"/>
    <mergeCell ref="N41:S41"/>
    <mergeCell ref="T41:Y41"/>
    <mergeCell ref="AF41:AH41"/>
    <mergeCell ref="Z39:AB39"/>
    <mergeCell ref="T40:Y40"/>
    <mergeCell ref="A37:BA37"/>
    <mergeCell ref="AW38:AY40"/>
    <mergeCell ref="BC48:BF48"/>
    <mergeCell ref="AW48:AY48"/>
    <mergeCell ref="AZ48:BB48"/>
    <mergeCell ref="AW45:AY45"/>
    <mergeCell ref="AZ45:BC45"/>
    <mergeCell ref="BD45:BF45"/>
    <mergeCell ref="AC44:AE44"/>
    <mergeCell ref="AW46:AY46"/>
    <mergeCell ref="Z46:AB46"/>
    <mergeCell ref="AZ46:BC46"/>
    <mergeCell ref="BD46:BF46"/>
    <mergeCell ref="AW47:AY47"/>
    <mergeCell ref="AZ47:BC47"/>
    <mergeCell ref="BD47:BF47"/>
    <mergeCell ref="AC46:AE46"/>
    <mergeCell ref="AW44:AY44"/>
    <mergeCell ref="R21:R24"/>
    <mergeCell ref="R25:R26"/>
    <mergeCell ref="AP14:AP16"/>
    <mergeCell ref="AP18:AP19"/>
    <mergeCell ref="AZ38:BC41"/>
    <mergeCell ref="Z41:AB41"/>
    <mergeCell ref="AC41:AE41"/>
    <mergeCell ref="AW41:AY41"/>
    <mergeCell ref="Z44:AB44"/>
    <mergeCell ref="AZ44:BC44"/>
    <mergeCell ref="AC39:AE40"/>
    <mergeCell ref="AF39:AH40"/>
    <mergeCell ref="AW21:AW26"/>
    <mergeCell ref="AX21:AX26"/>
    <mergeCell ref="AY21:AY26"/>
    <mergeCell ref="AZ21:AZ26"/>
    <mergeCell ref="BA21:BA26"/>
    <mergeCell ref="X32:AK32"/>
    <mergeCell ref="AM32:AV32"/>
    <mergeCell ref="AT21:AT26"/>
    <mergeCell ref="AU21:AU26"/>
    <mergeCell ref="AV21:AV26"/>
    <mergeCell ref="T21:T26"/>
    <mergeCell ref="U21:U26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H70"/>
  <sheetViews>
    <sheetView showGridLines="0" workbookViewId="0">
      <selection activeCell="U27" sqref="U27"/>
    </sheetView>
  </sheetViews>
  <sheetFormatPr defaultColWidth="14.6640625" defaultRowHeight="13.5" customHeight="1" x14ac:dyDescent="0.15"/>
  <cols>
    <col min="1" max="1" width="12.5" style="16" customWidth="1"/>
    <col min="2" max="2" width="35.83203125" style="16" customWidth="1"/>
    <col min="3" max="3" width="0" style="16" hidden="1" customWidth="1"/>
    <col min="4" max="4" width="16.33203125" style="16" customWidth="1"/>
    <col min="5" max="5" width="0" style="16" hidden="1" customWidth="1"/>
    <col min="6" max="6" width="5.5" style="16" customWidth="1"/>
    <col min="7" max="7" width="0" style="16" hidden="1" customWidth="1"/>
    <col min="8" max="8" width="5.5" style="16" customWidth="1"/>
    <col min="9" max="9" width="0" style="16" hidden="1" customWidth="1"/>
    <col min="10" max="10" width="5.5" style="16" customWidth="1"/>
    <col min="11" max="11" width="5.83203125" style="16" customWidth="1"/>
    <col min="12" max="12" width="7.83203125" style="16" customWidth="1"/>
    <col min="13" max="13" width="0" style="16" hidden="1" customWidth="1"/>
    <col min="14" max="14" width="9.83203125" style="107" customWidth="1"/>
    <col min="15" max="15" width="9.6640625" style="16" customWidth="1"/>
    <col min="16" max="16" width="0" style="16" hidden="1" customWidth="1"/>
    <col min="17" max="17" width="10.1640625" style="16" customWidth="1"/>
    <col min="18" max="18" width="0" style="16" hidden="1" customWidth="1"/>
    <col min="19" max="19" width="10.33203125" style="16" customWidth="1"/>
    <col min="20" max="20" width="0" style="16" hidden="1" customWidth="1"/>
    <col min="21" max="21" width="10.1640625" style="16" customWidth="1"/>
    <col min="22" max="22" width="0" style="16" hidden="1" customWidth="1"/>
    <col min="23" max="23" width="11.6640625" style="16" customWidth="1"/>
    <col min="24" max="24" width="10.83203125" style="16" customWidth="1"/>
    <col min="25" max="26" width="0" style="16" hidden="1" customWidth="1"/>
    <col min="27" max="16384" width="14.6640625" style="16"/>
  </cols>
  <sheetData>
    <row r="1" spans="1:34" ht="12.75" customHeight="1" thickTop="1" x14ac:dyDescent="0.15">
      <c r="A1" s="667" t="s">
        <v>41</v>
      </c>
      <c r="B1" s="670" t="s">
        <v>43</v>
      </c>
      <c r="C1" s="672"/>
      <c r="D1" s="673"/>
      <c r="E1" s="695" t="s">
        <v>45</v>
      </c>
      <c r="F1" s="696"/>
      <c r="G1" s="696"/>
      <c r="H1" s="696"/>
      <c r="I1" s="696"/>
      <c r="J1" s="696"/>
      <c r="K1" s="696"/>
      <c r="L1" s="696"/>
      <c r="M1" s="696"/>
      <c r="N1" s="697"/>
      <c r="O1" s="674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6"/>
      <c r="AA1" s="137"/>
    </row>
    <row r="2" spans="1:34" ht="12.75" customHeight="1" thickBot="1" x14ac:dyDescent="0.2">
      <c r="A2" s="667"/>
      <c r="B2" s="671"/>
      <c r="C2" s="672"/>
      <c r="D2" s="673"/>
      <c r="E2" s="698"/>
      <c r="F2" s="699"/>
      <c r="G2" s="699"/>
      <c r="H2" s="699"/>
      <c r="I2" s="699"/>
      <c r="J2" s="699"/>
      <c r="K2" s="699"/>
      <c r="L2" s="699"/>
      <c r="M2" s="699"/>
      <c r="N2" s="700"/>
      <c r="O2" s="660" t="s">
        <v>46</v>
      </c>
      <c r="P2" s="661"/>
      <c r="Q2" s="661"/>
      <c r="R2" s="662"/>
      <c r="S2" s="663" t="s">
        <v>47</v>
      </c>
      <c r="T2" s="664"/>
      <c r="U2" s="664"/>
      <c r="V2" s="665"/>
      <c r="W2" s="666" t="s">
        <v>48</v>
      </c>
      <c r="X2" s="667"/>
      <c r="Y2" s="667"/>
      <c r="Z2" s="112"/>
      <c r="AA2" s="137"/>
    </row>
    <row r="3" spans="1:34" ht="12.75" customHeight="1" x14ac:dyDescent="0.15">
      <c r="A3" s="667"/>
      <c r="B3" s="671"/>
      <c r="C3" s="677" t="s">
        <v>49</v>
      </c>
      <c r="D3" s="678" t="s">
        <v>44</v>
      </c>
      <c r="E3" s="118"/>
      <c r="F3" s="654" t="s">
        <v>50</v>
      </c>
      <c r="G3" s="101"/>
      <c r="H3" s="681" t="s">
        <v>51</v>
      </c>
      <c r="I3" s="101"/>
      <c r="J3" s="701" t="s">
        <v>52</v>
      </c>
      <c r="K3" s="702"/>
      <c r="L3" s="702"/>
      <c r="M3" s="702"/>
      <c r="N3" s="703"/>
      <c r="O3" s="648" t="s">
        <v>53</v>
      </c>
      <c r="P3" s="649"/>
      <c r="Q3" s="650" t="s">
        <v>54</v>
      </c>
      <c r="R3" s="651"/>
      <c r="S3" s="648" t="s">
        <v>55</v>
      </c>
      <c r="T3" s="649"/>
      <c r="U3" s="650" t="s">
        <v>56</v>
      </c>
      <c r="V3" s="651"/>
      <c r="W3" s="124" t="s">
        <v>57</v>
      </c>
      <c r="X3" s="656" t="s">
        <v>58</v>
      </c>
      <c r="Y3" s="657"/>
      <c r="Z3" s="112"/>
      <c r="AA3" s="137"/>
    </row>
    <row r="4" spans="1:34" ht="12.75" customHeight="1" x14ac:dyDescent="0.15">
      <c r="A4" s="667"/>
      <c r="B4" s="671"/>
      <c r="C4" s="677"/>
      <c r="D4" s="679"/>
      <c r="E4" s="118"/>
      <c r="F4" s="680"/>
      <c r="G4" s="101"/>
      <c r="H4" s="682"/>
      <c r="I4" s="101"/>
      <c r="J4" s="684" t="s">
        <v>59</v>
      </c>
      <c r="K4" s="704" t="s">
        <v>60</v>
      </c>
      <c r="L4" s="705"/>
      <c r="M4" s="705"/>
      <c r="N4" s="706"/>
      <c r="O4" s="668" t="s">
        <v>186</v>
      </c>
      <c r="P4" s="669"/>
      <c r="Q4" s="658" t="s">
        <v>187</v>
      </c>
      <c r="R4" s="659"/>
      <c r="S4" s="668" t="s">
        <v>186</v>
      </c>
      <c r="T4" s="669"/>
      <c r="U4" s="658" t="s">
        <v>436</v>
      </c>
      <c r="V4" s="659"/>
      <c r="W4" s="406" t="s">
        <v>437</v>
      </c>
      <c r="X4" s="658" t="s">
        <v>308</v>
      </c>
      <c r="Y4" s="687"/>
      <c r="Z4" s="112"/>
      <c r="AA4" s="137"/>
    </row>
    <row r="5" spans="1:34" ht="11.25" customHeight="1" x14ac:dyDescent="0.15">
      <c r="A5" s="667"/>
      <c r="B5" s="671"/>
      <c r="C5" s="677"/>
      <c r="D5" s="679"/>
      <c r="E5" s="118"/>
      <c r="F5" s="680"/>
      <c r="G5" s="101"/>
      <c r="H5" s="682"/>
      <c r="I5" s="101"/>
      <c r="J5" s="685"/>
      <c r="K5" s="688" t="s">
        <v>335</v>
      </c>
      <c r="L5" s="688" t="s">
        <v>336</v>
      </c>
      <c r="M5" s="681"/>
      <c r="N5" s="707" t="s">
        <v>337</v>
      </c>
      <c r="O5" s="654" t="s">
        <v>59</v>
      </c>
      <c r="P5" s="74"/>
      <c r="Q5" s="652" t="s">
        <v>59</v>
      </c>
      <c r="R5" s="102"/>
      <c r="S5" s="646" t="s">
        <v>59</v>
      </c>
      <c r="T5" s="311"/>
      <c r="U5" s="690" t="s">
        <v>59</v>
      </c>
      <c r="V5" s="102"/>
      <c r="W5" s="654" t="s">
        <v>59</v>
      </c>
      <c r="X5" s="681" t="s">
        <v>59</v>
      </c>
      <c r="Y5" s="74"/>
      <c r="Z5" s="127"/>
      <c r="AA5" s="137"/>
      <c r="AB5" s="17"/>
      <c r="AC5" s="17"/>
    </row>
    <row r="6" spans="1:34" ht="60" customHeight="1" x14ac:dyDescent="0.15">
      <c r="A6" s="667"/>
      <c r="B6" s="671"/>
      <c r="C6" s="677"/>
      <c r="D6" s="679"/>
      <c r="E6" s="118"/>
      <c r="F6" s="655"/>
      <c r="G6" s="101"/>
      <c r="H6" s="683"/>
      <c r="I6" s="101"/>
      <c r="J6" s="686"/>
      <c r="K6" s="689"/>
      <c r="L6" s="689"/>
      <c r="M6" s="683"/>
      <c r="N6" s="708"/>
      <c r="O6" s="655"/>
      <c r="P6" s="33" t="s">
        <v>61</v>
      </c>
      <c r="Q6" s="653"/>
      <c r="R6" s="103" t="s">
        <v>61</v>
      </c>
      <c r="S6" s="647"/>
      <c r="T6" s="312" t="s">
        <v>61</v>
      </c>
      <c r="U6" s="691"/>
      <c r="V6" s="103" t="s">
        <v>61</v>
      </c>
      <c r="W6" s="655"/>
      <c r="X6" s="683"/>
      <c r="Y6" s="33" t="s">
        <v>61</v>
      </c>
      <c r="Z6" s="128" t="s">
        <v>61</v>
      </c>
      <c r="AA6" s="138"/>
      <c r="AC6" s="362"/>
      <c r="AE6" s="17"/>
      <c r="AF6" s="17"/>
      <c r="AG6" s="17"/>
      <c r="AH6" s="17"/>
    </row>
    <row r="7" spans="1:34" ht="13.5" customHeight="1" x14ac:dyDescent="0.15">
      <c r="A7" s="14" t="s">
        <v>1</v>
      </c>
      <c r="B7" s="112" t="s">
        <v>2</v>
      </c>
      <c r="C7" s="407" t="s">
        <v>6</v>
      </c>
      <c r="D7" s="250">
        <v>3</v>
      </c>
      <c r="E7" s="118" t="s">
        <v>8</v>
      </c>
      <c r="F7" s="117">
        <v>4</v>
      </c>
      <c r="G7" s="104" t="s">
        <v>10</v>
      </c>
      <c r="H7" s="101">
        <v>5</v>
      </c>
      <c r="I7" s="101" t="s">
        <v>12</v>
      </c>
      <c r="J7" s="30">
        <v>6</v>
      </c>
      <c r="K7" s="101">
        <v>7</v>
      </c>
      <c r="L7" s="104">
        <v>8</v>
      </c>
      <c r="M7" s="102" t="s">
        <v>21</v>
      </c>
      <c r="N7" s="112">
        <v>10</v>
      </c>
      <c r="O7" s="363">
        <v>11</v>
      </c>
      <c r="P7" s="74" t="s">
        <v>27</v>
      </c>
      <c r="Q7" s="243">
        <v>12</v>
      </c>
      <c r="R7" s="102" t="s">
        <v>34</v>
      </c>
      <c r="S7" s="313">
        <v>13</v>
      </c>
      <c r="T7" s="311" t="s">
        <v>40</v>
      </c>
      <c r="U7" s="314">
        <v>14</v>
      </c>
      <c r="V7" s="102" t="s">
        <v>67</v>
      </c>
      <c r="W7" s="117">
        <v>15</v>
      </c>
      <c r="X7" s="243">
        <v>16</v>
      </c>
      <c r="Y7" s="101" t="s">
        <v>79</v>
      </c>
      <c r="Z7" s="112" t="s">
        <v>80</v>
      </c>
      <c r="AA7" s="137"/>
    </row>
    <row r="8" spans="1:34" ht="13.5" customHeight="1" x14ac:dyDescent="0.15">
      <c r="A8" s="15"/>
      <c r="B8" s="466" t="s">
        <v>81</v>
      </c>
      <c r="C8" s="15"/>
      <c r="D8" s="251"/>
      <c r="E8" s="140"/>
      <c r="F8" s="121"/>
      <c r="G8" s="15"/>
      <c r="H8" s="15"/>
      <c r="I8" s="15"/>
      <c r="J8" s="166">
        <f>SUM(O10+Q10+S10+U10+W10+X10)</f>
        <v>4176</v>
      </c>
      <c r="K8" s="80"/>
      <c r="L8" s="105"/>
      <c r="M8" s="15"/>
      <c r="N8" s="113"/>
      <c r="O8" s="371">
        <f>SUM(O10/17)</f>
        <v>36</v>
      </c>
      <c r="P8" s="307" t="e">
        <f t="shared" ref="P8:V8" si="0">SUM(P10/17)</f>
        <v>#REF!</v>
      </c>
      <c r="Q8" s="306">
        <f>SUM(Q10/23)</f>
        <v>36</v>
      </c>
      <c r="R8" s="308" t="e">
        <f t="shared" si="0"/>
        <v>#REF!</v>
      </c>
      <c r="S8" s="315">
        <f t="shared" si="0"/>
        <v>36</v>
      </c>
      <c r="T8" s="316">
        <f t="shared" si="0"/>
        <v>0</v>
      </c>
      <c r="U8" s="317">
        <f>SUM(U10/21.5)</f>
        <v>36</v>
      </c>
      <c r="V8" s="308" t="e">
        <f t="shared" si="0"/>
        <v>#REF!</v>
      </c>
      <c r="W8" s="305">
        <f>SUM(W10/16.5)</f>
        <v>36</v>
      </c>
      <c r="X8" s="309">
        <f>SUM(X10/21)</f>
        <v>36</v>
      </c>
      <c r="Y8" s="15"/>
      <c r="Z8" s="129"/>
      <c r="AA8" s="137"/>
    </row>
    <row r="9" spans="1:34" ht="13.5" hidden="1" customHeight="1" x14ac:dyDescent="0.15">
      <c r="A9" s="15"/>
      <c r="B9" s="18" t="s">
        <v>82</v>
      </c>
      <c r="C9" s="15"/>
      <c r="D9" s="252"/>
      <c r="E9" s="140"/>
      <c r="F9" s="149"/>
      <c r="G9" s="15"/>
      <c r="H9" s="63"/>
      <c r="I9" s="15"/>
      <c r="J9" s="81"/>
      <c r="K9" s="80"/>
      <c r="L9" s="80"/>
      <c r="M9" s="15"/>
      <c r="N9" s="113"/>
      <c r="O9" s="372"/>
      <c r="P9" s="164"/>
      <c r="Q9" s="355"/>
      <c r="R9" s="164"/>
      <c r="S9" s="357"/>
      <c r="T9" s="318"/>
      <c r="U9" s="319"/>
      <c r="V9" s="164"/>
      <c r="W9" s="304"/>
      <c r="X9" s="359"/>
      <c r="Y9" s="15"/>
      <c r="Z9" s="129"/>
      <c r="AA9" s="137"/>
    </row>
    <row r="10" spans="1:34" s="73" customFormat="1" ht="13.5" customHeight="1" thickBot="1" x14ac:dyDescent="0.2">
      <c r="A10" s="63"/>
      <c r="B10" s="78"/>
      <c r="C10" s="63"/>
      <c r="D10" s="253"/>
      <c r="E10" s="63"/>
      <c r="F10" s="168">
        <f>F11+F32+F41+F58</f>
        <v>4158</v>
      </c>
      <c r="G10" s="52" t="e">
        <f>SUM(G11+G32+G41)</f>
        <v>#REF!</v>
      </c>
      <c r="H10" s="52">
        <f>SUM(H11+H32+H41)</f>
        <v>1366</v>
      </c>
      <c r="I10" s="52" t="e">
        <f>SUM(I11+I32+I41)</f>
        <v>#REF!</v>
      </c>
      <c r="J10" s="52">
        <f>J11+J32+J41+J58</f>
        <v>2772</v>
      </c>
      <c r="K10" s="52">
        <f t="shared" ref="K10:X10" si="1">SUM(K11+K32+K41)</f>
        <v>1904</v>
      </c>
      <c r="L10" s="52">
        <f t="shared" si="1"/>
        <v>848</v>
      </c>
      <c r="M10" s="52">
        <f t="shared" si="1"/>
        <v>0</v>
      </c>
      <c r="N10" s="384">
        <f t="shared" si="1"/>
        <v>1404</v>
      </c>
      <c r="O10" s="373">
        <f t="shared" si="1"/>
        <v>612</v>
      </c>
      <c r="P10" s="361" t="e">
        <f t="shared" si="1"/>
        <v>#REF!</v>
      </c>
      <c r="Q10" s="356">
        <f t="shared" si="1"/>
        <v>828</v>
      </c>
      <c r="R10" s="167" t="e">
        <f t="shared" si="1"/>
        <v>#REF!</v>
      </c>
      <c r="S10" s="358">
        <f t="shared" si="1"/>
        <v>612</v>
      </c>
      <c r="T10" s="320">
        <f t="shared" si="1"/>
        <v>0</v>
      </c>
      <c r="U10" s="321">
        <f t="shared" si="1"/>
        <v>774</v>
      </c>
      <c r="V10" s="213" t="e">
        <f t="shared" si="1"/>
        <v>#REF!</v>
      </c>
      <c r="W10" s="167">
        <f t="shared" si="1"/>
        <v>594</v>
      </c>
      <c r="X10" s="360">
        <f t="shared" si="1"/>
        <v>756</v>
      </c>
      <c r="Y10" s="63"/>
      <c r="Z10" s="130"/>
      <c r="AA10" s="230">
        <f>O10+Q10+S10+U10+W10+X10</f>
        <v>4176</v>
      </c>
    </row>
    <row r="11" spans="1:34" ht="13.5" customHeight="1" thickBot="1" x14ac:dyDescent="0.2">
      <c r="A11" s="53" t="s">
        <v>374</v>
      </c>
      <c r="B11" s="50" t="s">
        <v>83</v>
      </c>
      <c r="C11" s="68"/>
      <c r="D11" s="254"/>
      <c r="E11" s="246"/>
      <c r="F11" s="53">
        <f t="shared" ref="F11:X11" si="2">F12+F21+F26</f>
        <v>3078</v>
      </c>
      <c r="G11" s="53">
        <f t="shared" si="2"/>
        <v>36</v>
      </c>
      <c r="H11" s="53">
        <f t="shared" si="2"/>
        <v>1026</v>
      </c>
      <c r="I11" s="53">
        <f t="shared" si="2"/>
        <v>0</v>
      </c>
      <c r="J11" s="53">
        <f t="shared" si="2"/>
        <v>2052</v>
      </c>
      <c r="K11" s="53">
        <f t="shared" si="2"/>
        <v>1422</v>
      </c>
      <c r="L11" s="53">
        <f t="shared" si="2"/>
        <v>610</v>
      </c>
      <c r="M11" s="53">
        <f t="shared" si="2"/>
        <v>0</v>
      </c>
      <c r="N11" s="114">
        <f t="shared" si="2"/>
        <v>0</v>
      </c>
      <c r="O11" s="214">
        <f t="shared" si="2"/>
        <v>444</v>
      </c>
      <c r="P11" s="53" t="e">
        <f t="shared" si="2"/>
        <v>#REF!</v>
      </c>
      <c r="Q11" s="53">
        <f t="shared" si="2"/>
        <v>490</v>
      </c>
      <c r="R11" s="84" t="e">
        <f t="shared" si="2"/>
        <v>#REF!</v>
      </c>
      <c r="S11" s="210">
        <f t="shared" si="2"/>
        <v>436</v>
      </c>
      <c r="T11" s="53">
        <f t="shared" si="2"/>
        <v>0</v>
      </c>
      <c r="U11" s="114">
        <f t="shared" si="2"/>
        <v>504</v>
      </c>
      <c r="V11" s="214" t="e">
        <f t="shared" si="2"/>
        <v>#REF!</v>
      </c>
      <c r="W11" s="53">
        <f t="shared" si="2"/>
        <v>112</v>
      </c>
      <c r="X11" s="53">
        <f t="shared" si="2"/>
        <v>66</v>
      </c>
      <c r="Y11" s="53">
        <f>SUM(Y13:Y31)</f>
        <v>90</v>
      </c>
      <c r="Z11" s="115"/>
      <c r="AA11" s="137"/>
    </row>
    <row r="12" spans="1:34" ht="28.5" customHeight="1" thickBot="1" x14ac:dyDescent="0.2">
      <c r="A12" s="200" t="s">
        <v>375</v>
      </c>
      <c r="B12" s="201" t="s">
        <v>341</v>
      </c>
      <c r="C12" s="157"/>
      <c r="D12" s="255"/>
      <c r="E12" s="245"/>
      <c r="F12" s="211">
        <f t="shared" ref="F12:I12" si="3">F13+F14+F15+F16+F17+F18+F19+F20</f>
        <v>1899</v>
      </c>
      <c r="G12" s="49">
        <f t="shared" si="3"/>
        <v>0</v>
      </c>
      <c r="H12" s="49">
        <f t="shared" si="3"/>
        <v>645</v>
      </c>
      <c r="I12" s="53">
        <f t="shared" si="3"/>
        <v>0</v>
      </c>
      <c r="J12" s="53">
        <f>J13+J14+J15+J16+J17+J18+J19+J20</f>
        <v>1254</v>
      </c>
      <c r="K12" s="49">
        <f t="shared" ref="K12:X12" si="4">K13+K14+K15+K16+K17+K18+K19+K20</f>
        <v>878</v>
      </c>
      <c r="L12" s="49">
        <f t="shared" si="4"/>
        <v>376</v>
      </c>
      <c r="M12" s="49">
        <f t="shared" si="4"/>
        <v>0</v>
      </c>
      <c r="N12" s="383">
        <f t="shared" si="4"/>
        <v>0</v>
      </c>
      <c r="O12" s="85">
        <f t="shared" si="4"/>
        <v>320</v>
      </c>
      <c r="P12" s="49">
        <f t="shared" si="4"/>
        <v>0</v>
      </c>
      <c r="Q12" s="49">
        <f t="shared" si="4"/>
        <v>344</v>
      </c>
      <c r="R12" s="207">
        <f t="shared" si="4"/>
        <v>0</v>
      </c>
      <c r="S12" s="322">
        <f t="shared" si="4"/>
        <v>266</v>
      </c>
      <c r="T12" s="323">
        <f t="shared" si="4"/>
        <v>0</v>
      </c>
      <c r="U12" s="324">
        <f t="shared" si="4"/>
        <v>288</v>
      </c>
      <c r="V12" s="85">
        <f t="shared" si="4"/>
        <v>0</v>
      </c>
      <c r="W12" s="49">
        <f t="shared" si="4"/>
        <v>0</v>
      </c>
      <c r="X12" s="49">
        <f t="shared" si="4"/>
        <v>36</v>
      </c>
      <c r="Y12" s="49"/>
      <c r="Z12" s="131"/>
      <c r="AA12" s="137"/>
    </row>
    <row r="13" spans="1:34" ht="13.5" customHeight="1" x14ac:dyDescent="0.15">
      <c r="A13" s="202" t="s">
        <v>343</v>
      </c>
      <c r="B13" s="203" t="s">
        <v>84</v>
      </c>
      <c r="C13" s="57"/>
      <c r="D13" s="256" t="s">
        <v>188</v>
      </c>
      <c r="E13" s="242"/>
      <c r="F13" s="169">
        <v>170</v>
      </c>
      <c r="G13" s="60"/>
      <c r="H13" s="60">
        <v>46</v>
      </c>
      <c r="I13" s="60"/>
      <c r="J13" s="62">
        <f t="shared" ref="J13:J17" si="5">O13+Q13+S13+U13+W13+X13</f>
        <v>124</v>
      </c>
      <c r="K13" s="46">
        <v>124</v>
      </c>
      <c r="L13" s="380"/>
      <c r="M13" s="212"/>
      <c r="N13" s="109"/>
      <c r="O13" s="151">
        <v>28</v>
      </c>
      <c r="P13" s="61"/>
      <c r="Q13" s="109">
        <v>32</v>
      </c>
      <c r="R13" s="66"/>
      <c r="S13" s="325">
        <v>34</v>
      </c>
      <c r="T13" s="326"/>
      <c r="U13" s="327">
        <v>30</v>
      </c>
      <c r="V13" s="206"/>
      <c r="W13" s="119"/>
      <c r="X13" s="46"/>
      <c r="Y13" s="46"/>
      <c r="Z13" s="132"/>
      <c r="AA13" s="231">
        <f>O13+Q13+S13+U13+W13+X13</f>
        <v>124</v>
      </c>
    </row>
    <row r="14" spans="1:34" ht="13.5" customHeight="1" x14ac:dyDescent="0.15">
      <c r="A14" s="202" t="s">
        <v>344</v>
      </c>
      <c r="B14" s="203" t="s">
        <v>85</v>
      </c>
      <c r="C14" s="57"/>
      <c r="D14" s="256" t="s">
        <v>189</v>
      </c>
      <c r="E14" s="242"/>
      <c r="F14" s="119">
        <v>272</v>
      </c>
      <c r="G14" s="60"/>
      <c r="H14" s="60">
        <v>90</v>
      </c>
      <c r="I14" s="60"/>
      <c r="J14" s="62">
        <v>182</v>
      </c>
      <c r="K14" s="46">
        <v>182</v>
      </c>
      <c r="L14" s="46"/>
      <c r="M14" s="212"/>
      <c r="N14" s="109"/>
      <c r="O14" s="151">
        <v>66</v>
      </c>
      <c r="P14" s="61"/>
      <c r="Q14" s="109">
        <v>46</v>
      </c>
      <c r="R14" s="66"/>
      <c r="S14" s="325">
        <v>34</v>
      </c>
      <c r="T14" s="326"/>
      <c r="U14" s="327">
        <v>36</v>
      </c>
      <c r="V14" s="206"/>
      <c r="W14" s="119"/>
      <c r="X14" s="46"/>
      <c r="Y14" s="46"/>
      <c r="Z14" s="132"/>
      <c r="AA14" s="231">
        <f t="shared" ref="AA14:AA58" si="6">O14+Q14+S14+U14+W14+X14</f>
        <v>182</v>
      </c>
    </row>
    <row r="15" spans="1:34" ht="13.5" customHeight="1" x14ac:dyDescent="0.15">
      <c r="A15" s="202" t="s">
        <v>345</v>
      </c>
      <c r="B15" s="203" t="s">
        <v>86</v>
      </c>
      <c r="C15" s="57"/>
      <c r="D15" s="256" t="s">
        <v>189</v>
      </c>
      <c r="E15" s="242"/>
      <c r="F15" s="119">
        <v>250</v>
      </c>
      <c r="G15" s="60"/>
      <c r="H15" s="60">
        <v>78</v>
      </c>
      <c r="I15" s="60"/>
      <c r="J15" s="62">
        <f t="shared" si="5"/>
        <v>172</v>
      </c>
      <c r="K15" s="46"/>
      <c r="L15" s="46">
        <v>172</v>
      </c>
      <c r="M15" s="212"/>
      <c r="N15" s="109"/>
      <c r="O15" s="151">
        <v>52</v>
      </c>
      <c r="P15" s="61"/>
      <c r="Q15" s="46">
        <v>54</v>
      </c>
      <c r="R15" s="86"/>
      <c r="S15" s="325">
        <v>34</v>
      </c>
      <c r="T15" s="326"/>
      <c r="U15" s="328">
        <v>32</v>
      </c>
      <c r="V15" s="86"/>
      <c r="W15" s="119"/>
      <c r="X15" s="46"/>
      <c r="Y15" s="46"/>
      <c r="Z15" s="132"/>
      <c r="AA15" s="231">
        <f t="shared" si="6"/>
        <v>172</v>
      </c>
    </row>
    <row r="16" spans="1:34" s="107" customFormat="1" ht="13.5" customHeight="1" x14ac:dyDescent="0.15">
      <c r="A16" s="204" t="s">
        <v>346</v>
      </c>
      <c r="B16" s="400" t="s">
        <v>258</v>
      </c>
      <c r="C16" s="57"/>
      <c r="D16" s="256" t="s">
        <v>188</v>
      </c>
      <c r="E16" s="242"/>
      <c r="F16" s="119">
        <v>464</v>
      </c>
      <c r="G16" s="198"/>
      <c r="H16" s="198">
        <v>140</v>
      </c>
      <c r="I16" s="198"/>
      <c r="J16" s="62">
        <f t="shared" si="5"/>
        <v>324</v>
      </c>
      <c r="K16" s="46">
        <v>324</v>
      </c>
      <c r="L16" s="46"/>
      <c r="M16" s="212"/>
      <c r="N16" s="109"/>
      <c r="O16" s="151">
        <v>72</v>
      </c>
      <c r="P16" s="61"/>
      <c r="Q16" s="46">
        <v>88</v>
      </c>
      <c r="R16" s="199"/>
      <c r="S16" s="325">
        <v>76</v>
      </c>
      <c r="T16" s="326"/>
      <c r="U16" s="328">
        <v>88</v>
      </c>
      <c r="V16" s="199"/>
      <c r="W16" s="119"/>
      <c r="X16" s="99"/>
      <c r="Y16" s="46"/>
      <c r="Z16" s="132"/>
      <c r="AA16" s="231">
        <f t="shared" si="6"/>
        <v>324</v>
      </c>
    </row>
    <row r="17" spans="1:28" ht="13.5" customHeight="1" x14ac:dyDescent="0.15">
      <c r="A17" s="202" t="s">
        <v>347</v>
      </c>
      <c r="B17" s="203" t="s">
        <v>87</v>
      </c>
      <c r="C17" s="57"/>
      <c r="D17" s="256" t="s">
        <v>189</v>
      </c>
      <c r="E17" s="242"/>
      <c r="F17" s="119">
        <v>248</v>
      </c>
      <c r="G17" s="60"/>
      <c r="H17" s="60">
        <v>76</v>
      </c>
      <c r="I17" s="60"/>
      <c r="J17" s="62">
        <f t="shared" si="5"/>
        <v>172</v>
      </c>
      <c r="K17" s="46">
        <v>172</v>
      </c>
      <c r="L17" s="46"/>
      <c r="M17" s="212"/>
      <c r="N17" s="109"/>
      <c r="O17" s="151">
        <v>34</v>
      </c>
      <c r="P17" s="61"/>
      <c r="Q17" s="46">
        <v>40</v>
      </c>
      <c r="R17" s="86"/>
      <c r="S17" s="325">
        <v>54</v>
      </c>
      <c r="T17" s="326"/>
      <c r="U17" s="328">
        <v>44</v>
      </c>
      <c r="V17" s="86"/>
      <c r="W17" s="119"/>
      <c r="X17" s="61"/>
      <c r="Y17" s="46">
        <v>34</v>
      </c>
      <c r="Z17" s="132"/>
      <c r="AA17" s="231">
        <f t="shared" si="6"/>
        <v>172</v>
      </c>
    </row>
    <row r="18" spans="1:28" ht="14.25" customHeight="1" x14ac:dyDescent="0.15">
      <c r="A18" s="202" t="s">
        <v>348</v>
      </c>
      <c r="B18" s="203" t="s">
        <v>88</v>
      </c>
      <c r="C18" s="57"/>
      <c r="D18" s="256" t="s">
        <v>189</v>
      </c>
      <c r="E18" s="242"/>
      <c r="F18" s="119">
        <v>344</v>
      </c>
      <c r="G18" s="60"/>
      <c r="H18" s="60">
        <v>172</v>
      </c>
      <c r="I18" s="60"/>
      <c r="J18" s="62">
        <f>O18+Q18+S18+U18+W18+X18</f>
        <v>172</v>
      </c>
      <c r="K18" s="46"/>
      <c r="L18" s="46">
        <v>172</v>
      </c>
      <c r="M18" s="212"/>
      <c r="N18" s="109"/>
      <c r="O18" s="151">
        <v>34</v>
      </c>
      <c r="P18" s="61"/>
      <c r="Q18" s="46">
        <v>46</v>
      </c>
      <c r="R18" s="86"/>
      <c r="S18" s="325">
        <v>34</v>
      </c>
      <c r="T18" s="326"/>
      <c r="U18" s="328">
        <v>58</v>
      </c>
      <c r="V18" s="86"/>
      <c r="W18" s="119"/>
      <c r="X18" s="61"/>
      <c r="Y18" s="46">
        <v>34</v>
      </c>
      <c r="Z18" s="132"/>
      <c r="AA18" s="231">
        <f t="shared" si="6"/>
        <v>172</v>
      </c>
    </row>
    <row r="19" spans="1:28" ht="15" customHeight="1" x14ac:dyDescent="0.15">
      <c r="A19" s="202" t="s">
        <v>349</v>
      </c>
      <c r="B19" s="203" t="s">
        <v>304</v>
      </c>
      <c r="C19" s="57"/>
      <c r="D19" s="256" t="s">
        <v>257</v>
      </c>
      <c r="E19" s="242"/>
      <c r="F19" s="119">
        <v>108</v>
      </c>
      <c r="G19" s="60"/>
      <c r="H19" s="60">
        <v>36</v>
      </c>
      <c r="I19" s="60"/>
      <c r="J19" s="62">
        <f t="shared" ref="J19:J24" si="7">O19+Q19+S19+U19+W19+X19</f>
        <v>72</v>
      </c>
      <c r="K19" s="46">
        <v>56</v>
      </c>
      <c r="L19" s="46">
        <v>16</v>
      </c>
      <c r="M19" s="212"/>
      <c r="N19" s="109"/>
      <c r="O19" s="151">
        <v>34</v>
      </c>
      <c r="P19" s="61"/>
      <c r="Q19" s="46">
        <v>38</v>
      </c>
      <c r="R19" s="86"/>
      <c r="S19" s="325"/>
      <c r="T19" s="326"/>
      <c r="U19" s="328"/>
      <c r="V19" s="86"/>
      <c r="W19" s="119"/>
      <c r="X19" s="46"/>
      <c r="Y19" s="46"/>
      <c r="Z19" s="132"/>
      <c r="AA19" s="231">
        <f t="shared" si="6"/>
        <v>72</v>
      </c>
    </row>
    <row r="20" spans="1:28" ht="13.5" customHeight="1" thickBot="1" x14ac:dyDescent="0.2">
      <c r="A20" s="265" t="s">
        <v>350</v>
      </c>
      <c r="B20" s="266" t="s">
        <v>299</v>
      </c>
      <c r="C20" s="267"/>
      <c r="D20" s="256" t="s">
        <v>202</v>
      </c>
      <c r="E20" s="268"/>
      <c r="F20" s="269">
        <v>43</v>
      </c>
      <c r="G20" s="270"/>
      <c r="H20" s="270">
        <v>7</v>
      </c>
      <c r="I20" s="270"/>
      <c r="J20" s="271">
        <f t="shared" si="7"/>
        <v>36</v>
      </c>
      <c r="K20" s="272">
        <v>20</v>
      </c>
      <c r="L20" s="272">
        <v>16</v>
      </c>
      <c r="M20" s="369"/>
      <c r="N20" s="109"/>
      <c r="O20" s="374"/>
      <c r="P20" s="273"/>
      <c r="Q20" s="272"/>
      <c r="R20" s="274"/>
      <c r="S20" s="329"/>
      <c r="T20" s="330"/>
      <c r="U20" s="331"/>
      <c r="V20" s="268"/>
      <c r="W20" s="269"/>
      <c r="X20" s="273">
        <v>36</v>
      </c>
      <c r="Y20" s="46">
        <v>22</v>
      </c>
      <c r="Z20" s="132"/>
      <c r="AA20" s="231">
        <f t="shared" si="6"/>
        <v>36</v>
      </c>
    </row>
    <row r="21" spans="1:28" s="107" customFormat="1" ht="26.25" customHeight="1" thickBot="1" x14ac:dyDescent="0.2">
      <c r="A21" s="200" t="s">
        <v>375</v>
      </c>
      <c r="B21" s="277" t="s">
        <v>342</v>
      </c>
      <c r="C21" s="278"/>
      <c r="D21" s="279"/>
      <c r="E21" s="280"/>
      <c r="F21" s="49">
        <f>F22+F23+F24</f>
        <v>596</v>
      </c>
      <c r="G21" s="49">
        <f t="shared" ref="G21:N21" si="8">G22+G23+G24</f>
        <v>36</v>
      </c>
      <c r="H21" s="49">
        <f t="shared" si="8"/>
        <v>198</v>
      </c>
      <c r="I21" s="49">
        <f t="shared" si="8"/>
        <v>0</v>
      </c>
      <c r="J21" s="53">
        <f t="shared" si="8"/>
        <v>398</v>
      </c>
      <c r="K21" s="49">
        <f t="shared" si="8"/>
        <v>230</v>
      </c>
      <c r="L21" s="49">
        <f t="shared" si="8"/>
        <v>168</v>
      </c>
      <c r="M21" s="49">
        <f t="shared" si="8"/>
        <v>0</v>
      </c>
      <c r="N21" s="383">
        <f t="shared" si="8"/>
        <v>0</v>
      </c>
      <c r="O21" s="85">
        <f>O22+O23+O24</f>
        <v>124</v>
      </c>
      <c r="P21" s="49" t="e">
        <f>P22+P23+#REF!+#REF!+#REF!+P24</f>
        <v>#REF!</v>
      </c>
      <c r="Q21" s="49">
        <f>Q22+Q23+Q24</f>
        <v>102</v>
      </c>
      <c r="R21" s="244" t="e">
        <f>R22+R23+#REF!+#REF!+#REF!+R24</f>
        <v>#REF!</v>
      </c>
      <c r="S21" s="322">
        <f>S22+S23+S24</f>
        <v>68</v>
      </c>
      <c r="T21" s="402">
        <f t="shared" ref="T21:U21" si="9">T22+T23+T24</f>
        <v>0</v>
      </c>
      <c r="U21" s="323">
        <f t="shared" si="9"/>
        <v>104</v>
      </c>
      <c r="V21" s="395" t="e">
        <f>V22+V23+#REF!+#REF!+#REF!+V24</f>
        <v>#REF!</v>
      </c>
      <c r="W21" s="211">
        <f>W22+W23+W24</f>
        <v>0</v>
      </c>
      <c r="X21" s="49">
        <f>X22+X23+X24</f>
        <v>0</v>
      </c>
      <c r="Y21" s="46"/>
      <c r="Z21" s="132"/>
      <c r="AA21" s="231">
        <f t="shared" si="6"/>
        <v>398</v>
      </c>
    </row>
    <row r="22" spans="1:28" s="107" customFormat="1" ht="13.5" customHeight="1" x14ac:dyDescent="0.15">
      <c r="A22" s="264" t="s">
        <v>351</v>
      </c>
      <c r="B22" s="401" t="s">
        <v>305</v>
      </c>
      <c r="C22" s="248"/>
      <c r="D22" s="258" t="s">
        <v>189</v>
      </c>
      <c r="E22" s="215"/>
      <c r="F22" s="275">
        <v>248</v>
      </c>
      <c r="G22" s="238"/>
      <c r="H22" s="238">
        <v>82</v>
      </c>
      <c r="I22" s="238"/>
      <c r="J22" s="239">
        <f t="shared" si="7"/>
        <v>166</v>
      </c>
      <c r="K22" s="205">
        <v>44</v>
      </c>
      <c r="L22" s="205">
        <v>122</v>
      </c>
      <c r="M22" s="224"/>
      <c r="N22" s="109"/>
      <c r="O22" s="375">
        <v>34</v>
      </c>
      <c r="P22" s="276"/>
      <c r="Q22" s="205">
        <v>52</v>
      </c>
      <c r="R22" s="217"/>
      <c r="S22" s="332">
        <v>32</v>
      </c>
      <c r="T22" s="333"/>
      <c r="U22" s="334">
        <v>48</v>
      </c>
      <c r="V22" s="215"/>
      <c r="W22" s="216"/>
      <c r="X22" s="217"/>
      <c r="Y22" s="46"/>
      <c r="Z22" s="132"/>
      <c r="AA22" s="231">
        <f t="shared" si="6"/>
        <v>166</v>
      </c>
    </row>
    <row r="23" spans="1:28" s="45" customFormat="1" ht="13.5" customHeight="1" x14ac:dyDescent="0.15">
      <c r="A23" s="204" t="s">
        <v>352</v>
      </c>
      <c r="B23" s="400" t="s">
        <v>89</v>
      </c>
      <c r="C23" s="57"/>
      <c r="D23" s="256" t="s">
        <v>188</v>
      </c>
      <c r="E23" s="206"/>
      <c r="F23" s="209">
        <v>294</v>
      </c>
      <c r="G23" s="60"/>
      <c r="H23" s="60">
        <v>98</v>
      </c>
      <c r="I23" s="60"/>
      <c r="J23" s="62">
        <f t="shared" si="7"/>
        <v>196</v>
      </c>
      <c r="K23" s="46">
        <v>150</v>
      </c>
      <c r="L23" s="46">
        <v>46</v>
      </c>
      <c r="M23" s="212"/>
      <c r="N23" s="109"/>
      <c r="O23" s="151">
        <v>54</v>
      </c>
      <c r="P23" s="61"/>
      <c r="Q23" s="46">
        <v>50</v>
      </c>
      <c r="R23" s="86"/>
      <c r="S23" s="325">
        <v>36</v>
      </c>
      <c r="T23" s="326"/>
      <c r="U23" s="327">
        <v>56</v>
      </c>
      <c r="V23" s="242"/>
      <c r="W23" s="119"/>
      <c r="X23" s="46"/>
      <c r="Y23" s="46"/>
      <c r="Z23" s="132"/>
      <c r="AA23" s="231">
        <f t="shared" si="6"/>
        <v>196</v>
      </c>
    </row>
    <row r="24" spans="1:28" s="107" customFormat="1" ht="13.5" customHeight="1" thickBot="1" x14ac:dyDescent="0.2">
      <c r="A24" s="202" t="s">
        <v>353</v>
      </c>
      <c r="B24" s="203" t="s">
        <v>368</v>
      </c>
      <c r="C24" s="79"/>
      <c r="D24" s="256" t="s">
        <v>202</v>
      </c>
      <c r="E24" s="282"/>
      <c r="F24" s="46">
        <v>54</v>
      </c>
      <c r="G24" s="46">
        <f>K24+M24+P24+R24+T24+U24</f>
        <v>36</v>
      </c>
      <c r="H24" s="46">
        <v>18</v>
      </c>
      <c r="I24" s="62">
        <f>M24+P24+R24+T24+V24+W24</f>
        <v>0</v>
      </c>
      <c r="J24" s="62">
        <f t="shared" si="7"/>
        <v>36</v>
      </c>
      <c r="K24" s="46">
        <v>36</v>
      </c>
      <c r="L24" s="46"/>
      <c r="M24" s="212"/>
      <c r="N24" s="109"/>
      <c r="O24" s="119">
        <v>36</v>
      </c>
      <c r="P24" s="46"/>
      <c r="Q24" s="46"/>
      <c r="R24" s="99"/>
      <c r="S24" s="325"/>
      <c r="T24" s="328"/>
      <c r="U24" s="328"/>
      <c r="V24" s="99"/>
      <c r="W24" s="119"/>
      <c r="X24" s="46"/>
      <c r="Y24" s="197"/>
      <c r="Z24" s="225"/>
      <c r="AA24" s="231">
        <f t="shared" si="6"/>
        <v>36</v>
      </c>
    </row>
    <row r="25" spans="1:28" s="107" customFormat="1" ht="13.5" customHeight="1" thickBot="1" x14ac:dyDescent="0.2">
      <c r="A25" s="467"/>
      <c r="B25" s="468" t="s">
        <v>378</v>
      </c>
      <c r="C25" s="79"/>
      <c r="D25" s="423"/>
      <c r="E25" s="282"/>
      <c r="F25" s="284"/>
      <c r="G25" s="284"/>
      <c r="H25" s="284"/>
      <c r="I25" s="232"/>
      <c r="J25" s="232"/>
      <c r="K25" s="284"/>
      <c r="L25" s="284"/>
      <c r="M25" s="282"/>
      <c r="N25" s="425"/>
      <c r="O25" s="283"/>
      <c r="P25" s="284"/>
      <c r="Q25" s="284"/>
      <c r="R25" s="285"/>
      <c r="S25" s="336"/>
      <c r="T25" s="337"/>
      <c r="U25" s="337" t="s">
        <v>42</v>
      </c>
      <c r="V25" s="285"/>
      <c r="W25" s="286"/>
      <c r="X25" s="284"/>
      <c r="Y25" s="424"/>
      <c r="Z25" s="225"/>
      <c r="AA25" s="231"/>
    </row>
    <row r="26" spans="1:28" ht="15" customHeight="1" thickBot="1" x14ac:dyDescent="0.2">
      <c r="A26" s="287" t="s">
        <v>389</v>
      </c>
      <c r="B26" s="277" t="s">
        <v>384</v>
      </c>
      <c r="C26" s="278"/>
      <c r="D26" s="279"/>
      <c r="E26" s="280"/>
      <c r="F26" s="49">
        <f>F27+F28+F29+F30+F31</f>
        <v>583</v>
      </c>
      <c r="G26" s="49">
        <f t="shared" ref="G26:X26" si="10">G27+G28+G29+G30+G31</f>
        <v>0</v>
      </c>
      <c r="H26" s="49">
        <f t="shared" si="10"/>
        <v>183</v>
      </c>
      <c r="I26" s="49">
        <f t="shared" si="10"/>
        <v>0</v>
      </c>
      <c r="J26" s="53">
        <f t="shared" si="10"/>
        <v>400</v>
      </c>
      <c r="K26" s="49">
        <f t="shared" si="10"/>
        <v>314</v>
      </c>
      <c r="L26" s="49">
        <f t="shared" si="10"/>
        <v>66</v>
      </c>
      <c r="M26" s="49">
        <f t="shared" si="10"/>
        <v>0</v>
      </c>
      <c r="N26" s="421">
        <f t="shared" si="10"/>
        <v>0</v>
      </c>
      <c r="O26" s="211">
        <f t="shared" si="10"/>
        <v>0</v>
      </c>
      <c r="P26" s="49">
        <f t="shared" si="10"/>
        <v>0</v>
      </c>
      <c r="Q26" s="49">
        <f t="shared" si="10"/>
        <v>44</v>
      </c>
      <c r="R26" s="421">
        <f t="shared" si="10"/>
        <v>0</v>
      </c>
      <c r="S26" s="322">
        <f t="shared" si="10"/>
        <v>102</v>
      </c>
      <c r="T26" s="323">
        <f t="shared" si="10"/>
        <v>0</v>
      </c>
      <c r="U26" s="324">
        <f t="shared" si="10"/>
        <v>112</v>
      </c>
      <c r="V26" s="85">
        <f t="shared" si="10"/>
        <v>0</v>
      </c>
      <c r="W26" s="49">
        <f t="shared" si="10"/>
        <v>112</v>
      </c>
      <c r="X26" s="49">
        <f t="shared" si="10"/>
        <v>30</v>
      </c>
      <c r="Y26" s="151"/>
      <c r="Z26" s="132"/>
      <c r="AA26" s="231">
        <f t="shared" si="6"/>
        <v>400</v>
      </c>
    </row>
    <row r="27" spans="1:28" s="107" customFormat="1" ht="13.5" customHeight="1" thickBot="1" x14ac:dyDescent="0.2">
      <c r="A27" s="470" t="s">
        <v>377</v>
      </c>
      <c r="B27" s="203" t="s">
        <v>369</v>
      </c>
      <c r="C27" s="57"/>
      <c r="D27" s="256" t="s">
        <v>333</v>
      </c>
      <c r="E27" s="393"/>
      <c r="F27" s="119">
        <v>162</v>
      </c>
      <c r="G27" s="391"/>
      <c r="H27" s="391">
        <v>48</v>
      </c>
      <c r="I27" s="391"/>
      <c r="J27" s="62">
        <f t="shared" ref="J27:J29" si="11">O27+Q27+S27+U27+W27+X27</f>
        <v>114</v>
      </c>
      <c r="K27" s="46">
        <v>74</v>
      </c>
      <c r="L27" s="46">
        <v>40</v>
      </c>
      <c r="M27" s="212"/>
      <c r="N27" s="109"/>
      <c r="O27" s="151"/>
      <c r="P27" s="61"/>
      <c r="Q27" s="46">
        <v>44</v>
      </c>
      <c r="R27" s="392"/>
      <c r="S27" s="325">
        <v>34</v>
      </c>
      <c r="T27" s="326"/>
      <c r="U27" s="328">
        <v>36</v>
      </c>
      <c r="V27" s="392"/>
      <c r="W27" s="119"/>
      <c r="X27" s="422"/>
      <c r="Y27" s="151"/>
      <c r="Z27" s="132"/>
      <c r="AA27" s="231">
        <f t="shared" si="6"/>
        <v>114</v>
      </c>
    </row>
    <row r="28" spans="1:28" s="107" customFormat="1" ht="13.5" customHeight="1" thickBot="1" x14ac:dyDescent="0.2">
      <c r="A28" s="471" t="s">
        <v>385</v>
      </c>
      <c r="B28" s="203" t="s">
        <v>390</v>
      </c>
      <c r="C28" s="157"/>
      <c r="D28" s="256" t="s">
        <v>202</v>
      </c>
      <c r="E28" s="151"/>
      <c r="F28" s="46">
        <v>54</v>
      </c>
      <c r="G28" s="46"/>
      <c r="H28" s="46">
        <v>18</v>
      </c>
      <c r="I28" s="46"/>
      <c r="J28" s="62">
        <v>36</v>
      </c>
      <c r="K28" s="46">
        <v>20</v>
      </c>
      <c r="L28" s="46">
        <v>16</v>
      </c>
      <c r="M28" s="212"/>
      <c r="N28" s="109"/>
      <c r="O28" s="151"/>
      <c r="P28" s="46"/>
      <c r="Q28" s="46"/>
      <c r="R28" s="99"/>
      <c r="S28" s="325"/>
      <c r="T28" s="328"/>
      <c r="U28" s="328"/>
      <c r="V28" s="99"/>
      <c r="W28" s="119">
        <v>36</v>
      </c>
      <c r="X28" s="46"/>
      <c r="Y28" s="151"/>
      <c r="Z28" s="132"/>
      <c r="AA28" s="231">
        <f t="shared" si="6"/>
        <v>36</v>
      </c>
    </row>
    <row r="29" spans="1:28" s="107" customFormat="1" ht="13.5" customHeight="1" x14ac:dyDescent="0.15">
      <c r="A29" s="202" t="s">
        <v>386</v>
      </c>
      <c r="B29" s="203" t="s">
        <v>370</v>
      </c>
      <c r="C29" s="247"/>
      <c r="D29" s="256" t="s">
        <v>189</v>
      </c>
      <c r="E29" s="394"/>
      <c r="F29" s="46">
        <v>250</v>
      </c>
      <c r="G29" s="391"/>
      <c r="H29" s="391">
        <v>78</v>
      </c>
      <c r="I29" s="391"/>
      <c r="J29" s="62">
        <f t="shared" si="11"/>
        <v>172</v>
      </c>
      <c r="K29" s="46">
        <v>172</v>
      </c>
      <c r="L29" s="46"/>
      <c r="M29" s="212"/>
      <c r="N29" s="109"/>
      <c r="O29" s="151"/>
      <c r="P29" s="391"/>
      <c r="Q29" s="46"/>
      <c r="R29" s="392"/>
      <c r="S29" s="325">
        <v>46</v>
      </c>
      <c r="T29" s="335"/>
      <c r="U29" s="328">
        <v>56</v>
      </c>
      <c r="V29" s="392"/>
      <c r="W29" s="119">
        <v>40</v>
      </c>
      <c r="X29" s="46">
        <v>30</v>
      </c>
      <c r="Y29" s="151"/>
      <c r="Z29" s="132"/>
      <c r="AA29" s="231">
        <f t="shared" si="6"/>
        <v>172</v>
      </c>
    </row>
    <row r="30" spans="1:28" s="107" customFormat="1" ht="13.5" customHeight="1" thickBot="1" x14ac:dyDescent="0.2">
      <c r="A30" s="202" t="s">
        <v>387</v>
      </c>
      <c r="B30" s="426" t="s">
        <v>322</v>
      </c>
      <c r="C30" s="267"/>
      <c r="D30" s="256" t="s">
        <v>202</v>
      </c>
      <c r="E30" s="405"/>
      <c r="F30" s="119">
        <v>54</v>
      </c>
      <c r="G30" s="405"/>
      <c r="H30" s="404">
        <v>18</v>
      </c>
      <c r="I30" s="405"/>
      <c r="J30" s="62">
        <v>36</v>
      </c>
      <c r="K30" s="99">
        <v>26</v>
      </c>
      <c r="L30" s="46">
        <v>10</v>
      </c>
      <c r="M30" s="99"/>
      <c r="N30" s="109"/>
      <c r="O30" s="151"/>
      <c r="P30" s="405"/>
      <c r="Q30" s="99"/>
      <c r="R30" s="405"/>
      <c r="S30" s="325"/>
      <c r="T30" s="427"/>
      <c r="U30" s="428"/>
      <c r="V30" s="405"/>
      <c r="W30" s="119">
        <v>36</v>
      </c>
      <c r="X30" s="205"/>
      <c r="Y30" s="151"/>
      <c r="Z30" s="132"/>
      <c r="AA30" s="231">
        <f t="shared" si="6"/>
        <v>36</v>
      </c>
    </row>
    <row r="31" spans="1:28" ht="13.5" customHeight="1" thickBot="1" x14ac:dyDescent="0.2">
      <c r="A31" s="429" t="s">
        <v>388</v>
      </c>
      <c r="B31" s="430" t="s">
        <v>306</v>
      </c>
      <c r="C31" s="431"/>
      <c r="D31" s="432" t="s">
        <v>202</v>
      </c>
      <c r="E31" s="433"/>
      <c r="F31" s="434">
        <v>63</v>
      </c>
      <c r="G31" s="435"/>
      <c r="H31" s="435">
        <v>21</v>
      </c>
      <c r="I31" s="435"/>
      <c r="J31" s="436">
        <v>42</v>
      </c>
      <c r="K31" s="437">
        <v>22</v>
      </c>
      <c r="L31" s="437"/>
      <c r="M31" s="438"/>
      <c r="N31" s="439"/>
      <c r="O31" s="440"/>
      <c r="P31" s="441"/>
      <c r="Q31" s="437"/>
      <c r="R31" s="442"/>
      <c r="S31" s="443">
        <v>22</v>
      </c>
      <c r="T31" s="444"/>
      <c r="U31" s="445">
        <v>20</v>
      </c>
      <c r="V31" s="442"/>
      <c r="W31" s="434"/>
      <c r="X31" s="437"/>
      <c r="Y31" s="46"/>
      <c r="Z31" s="132"/>
      <c r="AA31" s="231">
        <f t="shared" si="6"/>
        <v>42</v>
      </c>
      <c r="AB31" s="82"/>
    </row>
    <row r="32" spans="1:28" ht="13.5" customHeight="1" thickTop="1" thickBot="1" x14ac:dyDescent="0.2">
      <c r="A32" s="454" t="s">
        <v>158</v>
      </c>
      <c r="B32" s="455" t="s">
        <v>159</v>
      </c>
      <c r="C32" s="456"/>
      <c r="D32" s="457"/>
      <c r="E32" s="458"/>
      <c r="F32" s="459">
        <f>SUM(F33:F40)</f>
        <v>455</v>
      </c>
      <c r="G32" s="460">
        <f t="shared" ref="G32:L32" si="12">SUM(G33:G40)</f>
        <v>0</v>
      </c>
      <c r="H32" s="461">
        <f t="shared" si="12"/>
        <v>151</v>
      </c>
      <c r="I32" s="458">
        <f t="shared" si="12"/>
        <v>0</v>
      </c>
      <c r="J32" s="461">
        <f t="shared" si="12"/>
        <v>304</v>
      </c>
      <c r="K32" s="456">
        <f t="shared" si="12"/>
        <v>204</v>
      </c>
      <c r="L32" s="461">
        <f t="shared" si="12"/>
        <v>100</v>
      </c>
      <c r="M32" s="458"/>
      <c r="N32" s="462"/>
      <c r="O32" s="463">
        <f>SUM(O33:O40)</f>
        <v>70</v>
      </c>
      <c r="P32" s="464">
        <f t="shared" ref="P32:X32" si="13">SUM(P33:P40)</f>
        <v>0</v>
      </c>
      <c r="Q32" s="465">
        <f t="shared" si="13"/>
        <v>42</v>
      </c>
      <c r="R32" s="464">
        <f t="shared" si="13"/>
        <v>0</v>
      </c>
      <c r="S32" s="459">
        <f t="shared" si="13"/>
        <v>34</v>
      </c>
      <c r="T32" s="464">
        <f t="shared" si="13"/>
        <v>0</v>
      </c>
      <c r="U32" s="465">
        <f t="shared" si="13"/>
        <v>74</v>
      </c>
      <c r="V32" s="464">
        <f t="shared" si="13"/>
        <v>0</v>
      </c>
      <c r="W32" s="459">
        <f t="shared" si="13"/>
        <v>36</v>
      </c>
      <c r="X32" s="461">
        <f t="shared" si="13"/>
        <v>48</v>
      </c>
      <c r="Y32" s="51"/>
      <c r="Z32" s="115"/>
      <c r="AA32" s="231">
        <f t="shared" si="6"/>
        <v>304</v>
      </c>
    </row>
    <row r="33" spans="1:27" ht="13.5" customHeight="1" thickTop="1" x14ac:dyDescent="0.15">
      <c r="A33" s="205" t="s">
        <v>161</v>
      </c>
      <c r="B33" s="446" t="s">
        <v>160</v>
      </c>
      <c r="C33" s="248"/>
      <c r="D33" s="447" t="s">
        <v>202</v>
      </c>
      <c r="E33" s="448"/>
      <c r="F33" s="149">
        <v>51</v>
      </c>
      <c r="G33" s="449"/>
      <c r="H33" s="449">
        <v>17</v>
      </c>
      <c r="I33" s="449"/>
      <c r="J33" s="81">
        <v>34</v>
      </c>
      <c r="K33" s="80">
        <v>10</v>
      </c>
      <c r="L33" s="80">
        <v>24</v>
      </c>
      <c r="M33" s="385"/>
      <c r="N33" s="386"/>
      <c r="O33" s="399"/>
      <c r="P33" s="450"/>
      <c r="Q33" s="80"/>
      <c r="R33" s="248"/>
      <c r="S33" s="451">
        <v>34</v>
      </c>
      <c r="T33" s="452"/>
      <c r="U33" s="453"/>
      <c r="V33" s="248"/>
      <c r="W33" s="149"/>
      <c r="X33" s="80"/>
      <c r="Y33" s="21"/>
      <c r="Z33" s="132"/>
      <c r="AA33" s="231">
        <f t="shared" si="6"/>
        <v>34</v>
      </c>
    </row>
    <row r="34" spans="1:27" ht="13.5" customHeight="1" x14ac:dyDescent="0.15">
      <c r="A34" s="46" t="s">
        <v>251</v>
      </c>
      <c r="B34" s="19" t="s">
        <v>15</v>
      </c>
      <c r="C34" s="57"/>
      <c r="D34" s="257" t="s">
        <v>202</v>
      </c>
      <c r="E34" s="142"/>
      <c r="F34" s="121">
        <v>48</v>
      </c>
      <c r="G34" s="100"/>
      <c r="H34" s="100">
        <v>16</v>
      </c>
      <c r="I34" s="100"/>
      <c r="J34" s="32">
        <v>32</v>
      </c>
      <c r="K34" s="105">
        <v>22</v>
      </c>
      <c r="L34" s="105">
        <v>10</v>
      </c>
      <c r="M34" s="56"/>
      <c r="N34" s="113"/>
      <c r="O34" s="26">
        <v>32</v>
      </c>
      <c r="P34" s="21"/>
      <c r="Q34" s="105"/>
      <c r="R34" s="57"/>
      <c r="S34" s="338"/>
      <c r="T34" s="339"/>
      <c r="U34" s="340"/>
      <c r="V34" s="57"/>
      <c r="W34" s="121"/>
      <c r="X34" s="105"/>
      <c r="Y34" s="21"/>
      <c r="Z34" s="132"/>
      <c r="AA34" s="231">
        <f t="shared" si="6"/>
        <v>32</v>
      </c>
    </row>
    <row r="35" spans="1:27" ht="13.5" customHeight="1" x14ac:dyDescent="0.15">
      <c r="A35" s="46" t="s">
        <v>163</v>
      </c>
      <c r="B35" s="47" t="s">
        <v>162</v>
      </c>
      <c r="C35" s="57"/>
      <c r="D35" s="256" t="s">
        <v>371</v>
      </c>
      <c r="E35" s="142"/>
      <c r="F35" s="121">
        <v>63</v>
      </c>
      <c r="G35" s="100"/>
      <c r="H35" s="100">
        <v>21</v>
      </c>
      <c r="I35" s="100"/>
      <c r="J35" s="32">
        <f t="shared" ref="J35:J39" si="14">SUM(O35:X35)</f>
        <v>42</v>
      </c>
      <c r="K35" s="105">
        <v>32</v>
      </c>
      <c r="L35" s="105">
        <v>10</v>
      </c>
      <c r="M35" s="56"/>
      <c r="N35" s="113"/>
      <c r="O35" s="26"/>
      <c r="P35" s="21"/>
      <c r="Q35" s="105">
        <v>42</v>
      </c>
      <c r="R35" s="57"/>
      <c r="S35" s="338"/>
      <c r="T35" s="339"/>
      <c r="U35" s="340"/>
      <c r="V35" s="57"/>
      <c r="W35" s="121"/>
      <c r="X35" s="105"/>
      <c r="Y35" s="21"/>
      <c r="Z35" s="132"/>
      <c r="AA35" s="231">
        <f t="shared" si="6"/>
        <v>42</v>
      </c>
    </row>
    <row r="36" spans="1:27" ht="13.5" customHeight="1" x14ac:dyDescent="0.15">
      <c r="A36" s="46" t="s">
        <v>164</v>
      </c>
      <c r="B36" s="47" t="s">
        <v>16</v>
      </c>
      <c r="C36" s="57"/>
      <c r="D36" s="257" t="s">
        <v>371</v>
      </c>
      <c r="E36" s="142"/>
      <c r="F36" s="121">
        <v>63</v>
      </c>
      <c r="G36" s="100"/>
      <c r="H36" s="100">
        <v>21</v>
      </c>
      <c r="I36" s="100"/>
      <c r="J36" s="32">
        <f t="shared" si="14"/>
        <v>42</v>
      </c>
      <c r="K36" s="105">
        <v>30</v>
      </c>
      <c r="L36" s="105">
        <v>12</v>
      </c>
      <c r="M36" s="56"/>
      <c r="N36" s="113"/>
      <c r="O36" s="26"/>
      <c r="P36" s="21"/>
      <c r="Q36" s="105"/>
      <c r="R36" s="57"/>
      <c r="S36" s="338"/>
      <c r="T36" s="339"/>
      <c r="U36" s="340">
        <v>42</v>
      </c>
      <c r="V36" s="57"/>
      <c r="W36" s="121"/>
      <c r="X36" s="105"/>
      <c r="Y36" s="21"/>
      <c r="Z36" s="132"/>
      <c r="AA36" s="231">
        <f t="shared" si="6"/>
        <v>42</v>
      </c>
    </row>
    <row r="37" spans="1:27" ht="13.5" customHeight="1" x14ac:dyDescent="0.15">
      <c r="A37" s="46" t="s">
        <v>165</v>
      </c>
      <c r="B37" s="47" t="s">
        <v>167</v>
      </c>
      <c r="C37" s="57"/>
      <c r="D37" s="257" t="s">
        <v>202</v>
      </c>
      <c r="E37" s="142"/>
      <c r="F37" s="121">
        <v>54</v>
      </c>
      <c r="G37" s="100"/>
      <c r="H37" s="100">
        <v>18</v>
      </c>
      <c r="I37" s="100"/>
      <c r="J37" s="32">
        <v>36</v>
      </c>
      <c r="K37" s="105">
        <v>24</v>
      </c>
      <c r="L37" s="105">
        <v>12</v>
      </c>
      <c r="M37" s="56"/>
      <c r="N37" s="113"/>
      <c r="O37" s="26"/>
      <c r="P37" s="23"/>
      <c r="Q37" s="105"/>
      <c r="R37" s="23"/>
      <c r="S37" s="338"/>
      <c r="T37" s="339"/>
      <c r="U37" s="340"/>
      <c r="V37" s="57"/>
      <c r="W37" s="121">
        <v>36</v>
      </c>
      <c r="X37" s="105"/>
      <c r="Y37" s="21"/>
      <c r="Z37" s="132"/>
      <c r="AA37" s="231">
        <f t="shared" si="6"/>
        <v>36</v>
      </c>
    </row>
    <row r="38" spans="1:27" ht="13.5" customHeight="1" x14ac:dyDescent="0.15">
      <c r="A38" s="46" t="s">
        <v>166</v>
      </c>
      <c r="B38" s="19" t="s">
        <v>17</v>
      </c>
      <c r="C38" s="57"/>
      <c r="D38" s="257" t="s">
        <v>202</v>
      </c>
      <c r="E38" s="142"/>
      <c r="F38" s="121">
        <v>48</v>
      </c>
      <c r="G38" s="100"/>
      <c r="H38" s="100">
        <v>16</v>
      </c>
      <c r="I38" s="100"/>
      <c r="J38" s="32">
        <v>32</v>
      </c>
      <c r="K38" s="105">
        <v>16</v>
      </c>
      <c r="L38" s="105">
        <v>16</v>
      </c>
      <c r="M38" s="370"/>
      <c r="N38" s="113"/>
      <c r="O38" s="26"/>
      <c r="P38" s="23"/>
      <c r="Q38" s="105"/>
      <c r="R38" s="23"/>
      <c r="S38" s="338"/>
      <c r="T38" s="342"/>
      <c r="U38" s="340">
        <v>32</v>
      </c>
      <c r="V38" s="23"/>
      <c r="W38" s="121"/>
      <c r="X38" s="105"/>
      <c r="Y38" s="24"/>
      <c r="Z38" s="132"/>
      <c r="AA38" s="231">
        <f t="shared" si="6"/>
        <v>32</v>
      </c>
    </row>
    <row r="39" spans="1:27" s="54" customFormat="1" ht="13.5" customHeight="1" x14ac:dyDescent="0.15">
      <c r="A39" s="58" t="s">
        <v>255</v>
      </c>
      <c r="B39" s="59" t="s">
        <v>320</v>
      </c>
      <c r="C39" s="241"/>
      <c r="D39" s="257" t="s">
        <v>372</v>
      </c>
      <c r="E39" s="147"/>
      <c r="F39" s="119">
        <v>74</v>
      </c>
      <c r="G39" s="60"/>
      <c r="H39" s="60">
        <v>24</v>
      </c>
      <c r="I39" s="60"/>
      <c r="J39" s="62">
        <f t="shared" si="14"/>
        <v>50</v>
      </c>
      <c r="K39" s="46">
        <v>50</v>
      </c>
      <c r="L39" s="46"/>
      <c r="M39" s="212"/>
      <c r="N39" s="109"/>
      <c r="O39" s="151">
        <v>38</v>
      </c>
      <c r="P39" s="66"/>
      <c r="Q39" s="46"/>
      <c r="R39" s="66"/>
      <c r="S39" s="325"/>
      <c r="T39" s="343"/>
      <c r="U39" s="328"/>
      <c r="V39" s="66"/>
      <c r="W39" s="119"/>
      <c r="X39" s="46">
        <v>12</v>
      </c>
      <c r="Y39" s="23"/>
      <c r="Z39" s="132"/>
      <c r="AA39" s="231">
        <f t="shared" si="6"/>
        <v>50</v>
      </c>
    </row>
    <row r="40" spans="1:27" s="54" customFormat="1" ht="13.5" customHeight="1" thickBot="1" x14ac:dyDescent="0.2">
      <c r="A40" s="288" t="s">
        <v>229</v>
      </c>
      <c r="B40" s="289" t="s">
        <v>321</v>
      </c>
      <c r="C40" s="274"/>
      <c r="D40" s="281" t="s">
        <v>202</v>
      </c>
      <c r="E40" s="290"/>
      <c r="F40" s="269">
        <v>54</v>
      </c>
      <c r="G40" s="270"/>
      <c r="H40" s="270">
        <v>18</v>
      </c>
      <c r="I40" s="270"/>
      <c r="J40" s="271">
        <v>36</v>
      </c>
      <c r="K40" s="272">
        <v>20</v>
      </c>
      <c r="L40" s="272">
        <v>16</v>
      </c>
      <c r="M40" s="369"/>
      <c r="N40" s="387"/>
      <c r="O40" s="374"/>
      <c r="P40" s="268"/>
      <c r="Q40" s="272"/>
      <c r="R40" s="268"/>
      <c r="S40" s="344"/>
      <c r="T40" s="345"/>
      <c r="U40" s="346"/>
      <c r="V40" s="268"/>
      <c r="W40" s="269"/>
      <c r="X40" s="272">
        <v>36</v>
      </c>
      <c r="Y40" s="23"/>
      <c r="Z40" s="132"/>
      <c r="AA40" s="231">
        <f t="shared" si="6"/>
        <v>36</v>
      </c>
    </row>
    <row r="41" spans="1:27" s="107" customFormat="1" ht="13.5" customHeight="1" thickBot="1" x14ac:dyDescent="0.2">
      <c r="A41" s="232" t="s">
        <v>168</v>
      </c>
      <c r="B41" s="233" t="s">
        <v>203</v>
      </c>
      <c r="C41" s="247"/>
      <c r="D41" s="259"/>
      <c r="E41" s="163"/>
      <c r="F41" s="236">
        <f>SUM(F43+F50+F54)</f>
        <v>565</v>
      </c>
      <c r="G41" s="234" t="e">
        <f>SUM(G43+G50+G54+#REF!+G58)</f>
        <v>#REF!</v>
      </c>
      <c r="H41" s="234">
        <f>SUM(H43+H50+H54)</f>
        <v>189</v>
      </c>
      <c r="I41" s="234" t="e">
        <f>SUM(I43+I50+I54+#REF!+I58)</f>
        <v>#REF!</v>
      </c>
      <c r="J41" s="234">
        <f>SUM(J43+J50+J54)</f>
        <v>376</v>
      </c>
      <c r="K41" s="234">
        <f>SUM(K43+K50+K54+K58)</f>
        <v>278</v>
      </c>
      <c r="L41" s="234">
        <f>SUM(L43+L50+L54+L58)</f>
        <v>138</v>
      </c>
      <c r="M41" s="234">
        <f t="shared" ref="M41:N41" si="15">SUM(M43+M50+M54+M58)</f>
        <v>0</v>
      </c>
      <c r="N41" s="235">
        <f t="shared" si="15"/>
        <v>1404</v>
      </c>
      <c r="O41" s="376">
        <f>SUM(O43+O50+O54+O58)</f>
        <v>98</v>
      </c>
      <c r="P41" s="234" t="e">
        <f>SUM(P43+P50+P54+#REF!+P58)</f>
        <v>#REF!</v>
      </c>
      <c r="Q41" s="235">
        <f>SUM(Q43+Q50+Q54+Q58)</f>
        <v>296</v>
      </c>
      <c r="R41" s="235">
        <f t="shared" ref="R41:X41" si="16">SUM(R43+R50+R54+R58)</f>
        <v>0</v>
      </c>
      <c r="S41" s="236">
        <f t="shared" si="16"/>
        <v>142</v>
      </c>
      <c r="T41" s="237">
        <f t="shared" si="16"/>
        <v>0</v>
      </c>
      <c r="U41" s="235">
        <f t="shared" si="16"/>
        <v>196</v>
      </c>
      <c r="V41" s="235">
        <f t="shared" si="16"/>
        <v>0</v>
      </c>
      <c r="W41" s="235">
        <f t="shared" si="16"/>
        <v>446</v>
      </c>
      <c r="X41" s="235">
        <f t="shared" si="16"/>
        <v>642</v>
      </c>
      <c r="Y41" s="55"/>
      <c r="Z41" s="116"/>
      <c r="AA41" s="231">
        <f t="shared" si="6"/>
        <v>1820</v>
      </c>
    </row>
    <row r="42" spans="1:27" ht="13.5" customHeight="1" thickBot="1" x14ac:dyDescent="0.2">
      <c r="A42" s="49" t="s">
        <v>169</v>
      </c>
      <c r="B42" s="97" t="s">
        <v>18</v>
      </c>
      <c r="C42" s="157"/>
      <c r="D42" s="260"/>
      <c r="E42" s="148"/>
      <c r="F42" s="158"/>
      <c r="G42" s="108"/>
      <c r="H42" s="108"/>
      <c r="I42" s="108"/>
      <c r="J42" s="108"/>
      <c r="K42" s="108"/>
      <c r="L42" s="108"/>
      <c r="M42" s="159"/>
      <c r="N42" s="113"/>
      <c r="O42" s="377"/>
      <c r="P42" s="159"/>
      <c r="Q42" s="160"/>
      <c r="R42" s="161"/>
      <c r="S42" s="161"/>
      <c r="T42" s="162"/>
      <c r="U42" s="160"/>
      <c r="V42" s="162"/>
      <c r="W42" s="148"/>
      <c r="X42" s="108"/>
      <c r="Y42" s="64"/>
      <c r="Z42" s="115"/>
      <c r="AA42" s="231">
        <f t="shared" si="6"/>
        <v>0</v>
      </c>
    </row>
    <row r="43" spans="1:27" ht="37.5" customHeight="1" thickBot="1" x14ac:dyDescent="0.2">
      <c r="A43" s="53" t="s">
        <v>170</v>
      </c>
      <c r="B43" s="77" t="s">
        <v>252</v>
      </c>
      <c r="C43" s="68"/>
      <c r="D43" s="254" t="s">
        <v>382</v>
      </c>
      <c r="E43" s="120"/>
      <c r="F43" s="123">
        <f t="shared" ref="F43:I43" si="17">SUM(F44:F49)</f>
        <v>211</v>
      </c>
      <c r="G43" s="31">
        <f t="shared" si="17"/>
        <v>0</v>
      </c>
      <c r="H43" s="31">
        <f t="shared" si="17"/>
        <v>71</v>
      </c>
      <c r="I43" s="31">
        <f t="shared" si="17"/>
        <v>0</v>
      </c>
      <c r="J43" s="31">
        <f>SUM(J44:J47)</f>
        <v>140</v>
      </c>
      <c r="K43" s="31">
        <f t="shared" ref="K43:O43" si="18">SUM(K44:K49)</f>
        <v>90</v>
      </c>
      <c r="L43" s="31">
        <f t="shared" si="18"/>
        <v>50</v>
      </c>
      <c r="M43" s="31">
        <f t="shared" si="18"/>
        <v>0</v>
      </c>
      <c r="N43" s="115">
        <f t="shared" si="18"/>
        <v>324</v>
      </c>
      <c r="O43" s="64">
        <f t="shared" si="18"/>
        <v>98</v>
      </c>
      <c r="P43" s="110">
        <f t="shared" ref="P43:X43" si="19">SUM(P44:P49)</f>
        <v>0</v>
      </c>
      <c r="Q43" s="115">
        <f t="shared" si="19"/>
        <v>140</v>
      </c>
      <c r="R43" s="64">
        <f t="shared" si="19"/>
        <v>0</v>
      </c>
      <c r="S43" s="76">
        <f t="shared" si="19"/>
        <v>0</v>
      </c>
      <c r="T43" s="110">
        <f t="shared" si="19"/>
        <v>0</v>
      </c>
      <c r="U43" s="111">
        <f t="shared" si="19"/>
        <v>0</v>
      </c>
      <c r="V43" s="110">
        <f t="shared" si="19"/>
        <v>0</v>
      </c>
      <c r="W43" s="120">
        <f t="shared" si="19"/>
        <v>108</v>
      </c>
      <c r="X43" s="31">
        <f t="shared" si="19"/>
        <v>118</v>
      </c>
      <c r="Y43" s="65"/>
      <c r="Z43" s="131"/>
      <c r="AA43" s="231">
        <f t="shared" si="6"/>
        <v>464</v>
      </c>
    </row>
    <row r="44" spans="1:27" ht="26.25" customHeight="1" x14ac:dyDescent="0.15">
      <c r="A44" s="46" t="s">
        <v>171</v>
      </c>
      <c r="B44" s="47" t="s">
        <v>256</v>
      </c>
      <c r="C44" s="57"/>
      <c r="D44" s="261" t="s">
        <v>250</v>
      </c>
      <c r="E44" s="142"/>
      <c r="F44" s="146">
        <v>48</v>
      </c>
      <c r="G44" s="100"/>
      <c r="H44" s="100">
        <v>16</v>
      </c>
      <c r="I44" s="100"/>
      <c r="J44" s="32">
        <v>32</v>
      </c>
      <c r="K44" s="105">
        <v>20</v>
      </c>
      <c r="L44" s="105">
        <v>12</v>
      </c>
      <c r="M44" s="56"/>
      <c r="N44" s="113"/>
      <c r="O44" s="26">
        <v>10</v>
      </c>
      <c r="P44" s="23"/>
      <c r="Q44" s="113">
        <v>22</v>
      </c>
      <c r="R44" s="23"/>
      <c r="S44" s="341"/>
      <c r="T44" s="339"/>
      <c r="U44" s="340"/>
      <c r="V44" s="57"/>
      <c r="W44" s="121"/>
      <c r="X44" s="105"/>
      <c r="Y44" s="24"/>
      <c r="Z44" s="132"/>
      <c r="AA44" s="231">
        <f t="shared" si="6"/>
        <v>32</v>
      </c>
    </row>
    <row r="45" spans="1:27" ht="23.25" customHeight="1" x14ac:dyDescent="0.15">
      <c r="A45" s="46" t="s">
        <v>172</v>
      </c>
      <c r="B45" s="47" t="s">
        <v>230</v>
      </c>
      <c r="C45" s="57"/>
      <c r="D45" s="261" t="s">
        <v>202</v>
      </c>
      <c r="E45" s="143"/>
      <c r="F45" s="121">
        <v>70</v>
      </c>
      <c r="G45" s="100"/>
      <c r="H45" s="100">
        <v>24</v>
      </c>
      <c r="I45" s="100"/>
      <c r="J45" s="32">
        <v>46</v>
      </c>
      <c r="K45" s="105">
        <v>28</v>
      </c>
      <c r="L45" s="105">
        <v>18</v>
      </c>
      <c r="M45" s="56"/>
      <c r="N45" s="113"/>
      <c r="O45" s="26"/>
      <c r="P45" s="24"/>
      <c r="Q45" s="113"/>
      <c r="R45" s="23"/>
      <c r="S45" s="341"/>
      <c r="T45" s="339"/>
      <c r="U45" s="340"/>
      <c r="V45" s="57"/>
      <c r="W45" s="121"/>
      <c r="X45" s="105">
        <v>46</v>
      </c>
      <c r="Y45" s="24"/>
      <c r="Z45" s="132"/>
      <c r="AA45" s="231">
        <f t="shared" si="6"/>
        <v>46</v>
      </c>
    </row>
    <row r="46" spans="1:27" s="107" customFormat="1" ht="23.25" customHeight="1" x14ac:dyDescent="0.15">
      <c r="A46" s="46" t="s">
        <v>231</v>
      </c>
      <c r="B46" s="47" t="s">
        <v>232</v>
      </c>
      <c r="C46" s="57"/>
      <c r="D46" s="261" t="s">
        <v>202</v>
      </c>
      <c r="E46" s="143"/>
      <c r="F46" s="121">
        <v>42</v>
      </c>
      <c r="G46" s="190"/>
      <c r="H46" s="189">
        <v>14</v>
      </c>
      <c r="I46" s="189"/>
      <c r="J46" s="32">
        <v>28</v>
      </c>
      <c r="K46" s="105">
        <v>18</v>
      </c>
      <c r="L46" s="105">
        <v>10</v>
      </c>
      <c r="M46" s="56"/>
      <c r="N46" s="113"/>
      <c r="O46" s="26">
        <v>28</v>
      </c>
      <c r="P46" s="24"/>
      <c r="Q46" s="113"/>
      <c r="R46" s="23"/>
      <c r="S46" s="341"/>
      <c r="T46" s="339"/>
      <c r="U46" s="340"/>
      <c r="V46" s="57"/>
      <c r="W46" s="121"/>
      <c r="X46" s="105"/>
      <c r="Y46" s="24"/>
      <c r="Z46" s="132"/>
      <c r="AA46" s="231">
        <f t="shared" si="6"/>
        <v>28</v>
      </c>
    </row>
    <row r="47" spans="1:27" s="107" customFormat="1" ht="23.25" customHeight="1" x14ac:dyDescent="0.15">
      <c r="A47" s="46" t="s">
        <v>233</v>
      </c>
      <c r="B47" s="47" t="s">
        <v>234</v>
      </c>
      <c r="C47" s="57"/>
      <c r="D47" s="261" t="s">
        <v>250</v>
      </c>
      <c r="E47" s="143"/>
      <c r="F47" s="121">
        <v>51</v>
      </c>
      <c r="G47" s="190"/>
      <c r="H47" s="189">
        <v>17</v>
      </c>
      <c r="I47" s="189"/>
      <c r="J47" s="32">
        <v>34</v>
      </c>
      <c r="K47" s="105">
        <v>24</v>
      </c>
      <c r="L47" s="105">
        <v>10</v>
      </c>
      <c r="M47" s="56"/>
      <c r="N47" s="113"/>
      <c r="O47" s="26"/>
      <c r="P47" s="24"/>
      <c r="Q47" s="113">
        <v>34</v>
      </c>
      <c r="R47" s="23"/>
      <c r="S47" s="341"/>
      <c r="T47" s="339"/>
      <c r="U47" s="340"/>
      <c r="V47" s="57"/>
      <c r="W47" s="121"/>
      <c r="X47" s="105"/>
      <c r="Y47" s="24"/>
      <c r="Z47" s="132"/>
      <c r="AA47" s="231">
        <f t="shared" si="6"/>
        <v>34</v>
      </c>
    </row>
    <row r="48" spans="1:27" ht="13.5" customHeight="1" x14ac:dyDescent="0.15">
      <c r="A48" s="46" t="s">
        <v>173</v>
      </c>
      <c r="B48" s="19" t="s">
        <v>19</v>
      </c>
      <c r="C48" s="57"/>
      <c r="D48" s="256" t="s">
        <v>257</v>
      </c>
      <c r="E48" s="142"/>
      <c r="F48" s="141"/>
      <c r="G48" s="26"/>
      <c r="H48" s="25"/>
      <c r="I48" s="105"/>
      <c r="J48" s="32">
        <f t="shared" ref="J48:J49" si="20">SUM(O48:X48)</f>
        <v>144</v>
      </c>
      <c r="K48" s="105"/>
      <c r="L48" s="105"/>
      <c r="M48" s="56"/>
      <c r="N48" s="113">
        <v>144</v>
      </c>
      <c r="O48" s="378">
        <v>60</v>
      </c>
      <c r="P48" s="22"/>
      <c r="Q48" s="403">
        <v>84</v>
      </c>
      <c r="R48" s="370"/>
      <c r="S48" s="347"/>
      <c r="T48" s="348"/>
      <c r="U48" s="310"/>
      <c r="V48" s="56"/>
      <c r="W48" s="122"/>
      <c r="X48" s="25"/>
      <c r="Y48" s="22"/>
      <c r="Z48" s="113"/>
      <c r="AA48" s="231">
        <f t="shared" si="6"/>
        <v>144</v>
      </c>
    </row>
    <row r="49" spans="1:27" ht="13.5" customHeight="1" thickBot="1" x14ac:dyDescent="0.2">
      <c r="A49" s="46" t="s">
        <v>174</v>
      </c>
      <c r="B49" s="47" t="s">
        <v>179</v>
      </c>
      <c r="C49" s="57"/>
      <c r="D49" s="256" t="s">
        <v>381</v>
      </c>
      <c r="E49" s="142"/>
      <c r="F49" s="145"/>
      <c r="G49" s="26"/>
      <c r="H49" s="25"/>
      <c r="I49" s="105"/>
      <c r="J49" s="32">
        <f t="shared" si="20"/>
        <v>180</v>
      </c>
      <c r="K49" s="105"/>
      <c r="L49" s="105"/>
      <c r="M49" s="56"/>
      <c r="N49" s="113">
        <v>180</v>
      </c>
      <c r="O49" s="378"/>
      <c r="P49" s="21"/>
      <c r="Q49" s="403"/>
      <c r="R49" s="23"/>
      <c r="S49" s="347"/>
      <c r="T49" s="339"/>
      <c r="U49" s="310"/>
      <c r="V49" s="57"/>
      <c r="W49" s="122">
        <v>108</v>
      </c>
      <c r="X49" s="25">
        <v>72</v>
      </c>
      <c r="Y49" s="21"/>
      <c r="Z49" s="132"/>
      <c r="AA49" s="231">
        <f t="shared" si="6"/>
        <v>180</v>
      </c>
    </row>
    <row r="50" spans="1:27" ht="42.75" customHeight="1" thickBot="1" x14ac:dyDescent="0.2">
      <c r="A50" s="53" t="s">
        <v>236</v>
      </c>
      <c r="B50" s="77" t="s">
        <v>235</v>
      </c>
      <c r="C50" s="249" t="s">
        <v>175</v>
      </c>
      <c r="D50" s="254" t="s">
        <v>382</v>
      </c>
      <c r="E50" s="120"/>
      <c r="F50" s="31">
        <f t="shared" ref="F50:I50" si="21">SUM(F51:F53)</f>
        <v>207</v>
      </c>
      <c r="G50" s="31">
        <f t="shared" si="21"/>
        <v>0</v>
      </c>
      <c r="H50" s="31">
        <f t="shared" si="21"/>
        <v>69</v>
      </c>
      <c r="I50" s="31">
        <f t="shared" si="21"/>
        <v>0</v>
      </c>
      <c r="J50" s="31">
        <f>SUM(J51:J51)</f>
        <v>138</v>
      </c>
      <c r="K50" s="31">
        <f t="shared" ref="K50:N50" si="22">SUM(K51:K53)</f>
        <v>114</v>
      </c>
      <c r="L50" s="31">
        <f t="shared" si="22"/>
        <v>24</v>
      </c>
      <c r="M50" s="31">
        <f t="shared" si="22"/>
        <v>0</v>
      </c>
      <c r="N50" s="115">
        <f t="shared" si="22"/>
        <v>504</v>
      </c>
      <c r="O50" s="64">
        <f>SUM(O51:O53)</f>
        <v>0</v>
      </c>
      <c r="P50" s="67">
        <f t="shared" ref="P50:X50" si="23">SUM(P51:P53)</f>
        <v>0</v>
      </c>
      <c r="Q50" s="115">
        <f t="shared" si="23"/>
        <v>156</v>
      </c>
      <c r="R50" s="222">
        <f t="shared" si="23"/>
        <v>0</v>
      </c>
      <c r="S50" s="76">
        <f t="shared" si="23"/>
        <v>142</v>
      </c>
      <c r="T50" s="222">
        <f t="shared" si="23"/>
        <v>0</v>
      </c>
      <c r="U50" s="111">
        <f t="shared" si="23"/>
        <v>56</v>
      </c>
      <c r="V50" s="111">
        <f t="shared" si="23"/>
        <v>0</v>
      </c>
      <c r="W50" s="68">
        <f t="shared" si="23"/>
        <v>144</v>
      </c>
      <c r="X50" s="111">
        <f t="shared" si="23"/>
        <v>144</v>
      </c>
      <c r="Y50" s="65"/>
      <c r="Z50" s="131"/>
      <c r="AA50" s="231">
        <f t="shared" si="6"/>
        <v>642</v>
      </c>
    </row>
    <row r="51" spans="1:27" ht="35.25" customHeight="1" x14ac:dyDescent="0.15">
      <c r="A51" s="46" t="s">
        <v>176</v>
      </c>
      <c r="B51" s="47" t="s">
        <v>253</v>
      </c>
      <c r="C51" s="57"/>
      <c r="D51" s="256" t="s">
        <v>323</v>
      </c>
      <c r="E51" s="142"/>
      <c r="F51" s="144">
        <v>207</v>
      </c>
      <c r="G51" s="100"/>
      <c r="H51" s="100">
        <v>69</v>
      </c>
      <c r="I51" s="100"/>
      <c r="J51" s="32">
        <f>Q51+S51+U51+W51</f>
        <v>138</v>
      </c>
      <c r="K51" s="105">
        <v>114</v>
      </c>
      <c r="L51" s="105">
        <v>24</v>
      </c>
      <c r="M51" s="56"/>
      <c r="N51" s="113"/>
      <c r="O51" s="26"/>
      <c r="P51" s="21"/>
      <c r="Q51" s="113">
        <v>48</v>
      </c>
      <c r="R51" s="23"/>
      <c r="S51" s="341">
        <v>34</v>
      </c>
      <c r="T51" s="339"/>
      <c r="U51" s="340">
        <v>56</v>
      </c>
      <c r="V51" s="57"/>
      <c r="W51" s="121"/>
      <c r="X51" s="105"/>
      <c r="Y51" s="21"/>
      <c r="Z51" s="132"/>
      <c r="AA51" s="231">
        <f t="shared" si="6"/>
        <v>138</v>
      </c>
    </row>
    <row r="52" spans="1:27" ht="13.5" customHeight="1" x14ac:dyDescent="0.15">
      <c r="A52" s="46" t="s">
        <v>177</v>
      </c>
      <c r="B52" s="19" t="s">
        <v>19</v>
      </c>
      <c r="C52" s="57"/>
      <c r="D52" s="256" t="s">
        <v>340</v>
      </c>
      <c r="E52" s="142"/>
      <c r="F52" s="141"/>
      <c r="G52" s="26"/>
      <c r="H52" s="25"/>
      <c r="I52" s="105"/>
      <c r="J52" s="32">
        <f t="shared" ref="J52:J53" si="24">SUM(O52:X52)</f>
        <v>216</v>
      </c>
      <c r="K52" s="105"/>
      <c r="L52" s="105"/>
      <c r="M52" s="56"/>
      <c r="N52" s="113">
        <v>216</v>
      </c>
      <c r="O52" s="378"/>
      <c r="P52" s="22"/>
      <c r="Q52" s="403">
        <v>108</v>
      </c>
      <c r="R52" s="370"/>
      <c r="S52" s="347">
        <v>108</v>
      </c>
      <c r="T52" s="348"/>
      <c r="U52" s="310"/>
      <c r="V52" s="56"/>
      <c r="W52" s="122"/>
      <c r="X52" s="25"/>
      <c r="Y52" s="22"/>
      <c r="Z52" s="113"/>
      <c r="AA52" s="231">
        <f t="shared" si="6"/>
        <v>216</v>
      </c>
    </row>
    <row r="53" spans="1:27" ht="13.5" customHeight="1" thickBot="1" x14ac:dyDescent="0.2">
      <c r="A53" s="46" t="s">
        <v>178</v>
      </c>
      <c r="B53" s="47" t="s">
        <v>179</v>
      </c>
      <c r="C53" s="57"/>
      <c r="D53" s="256" t="s">
        <v>381</v>
      </c>
      <c r="E53" s="142"/>
      <c r="F53" s="145"/>
      <c r="G53" s="26"/>
      <c r="H53" s="25"/>
      <c r="I53" s="105"/>
      <c r="J53" s="32">
        <f t="shared" si="24"/>
        <v>288</v>
      </c>
      <c r="K53" s="105"/>
      <c r="L53" s="105"/>
      <c r="M53" s="56"/>
      <c r="N53" s="113">
        <v>288</v>
      </c>
      <c r="O53" s="378"/>
      <c r="P53" s="21"/>
      <c r="Q53" s="403"/>
      <c r="R53" s="23"/>
      <c r="S53" s="347"/>
      <c r="T53" s="339"/>
      <c r="U53" s="310"/>
      <c r="V53" s="57"/>
      <c r="W53" s="122">
        <v>144</v>
      </c>
      <c r="X53" s="25">
        <v>144</v>
      </c>
      <c r="Y53" s="24"/>
      <c r="Z53" s="132"/>
      <c r="AA53" s="231">
        <f t="shared" si="6"/>
        <v>288</v>
      </c>
    </row>
    <row r="54" spans="1:27" ht="42.75" customHeight="1" thickBot="1" x14ac:dyDescent="0.2">
      <c r="A54" s="191" t="s">
        <v>237</v>
      </c>
      <c r="B54" s="77" t="s">
        <v>238</v>
      </c>
      <c r="C54" s="68"/>
      <c r="D54" s="254" t="s">
        <v>382</v>
      </c>
      <c r="E54" s="120"/>
      <c r="F54" s="123">
        <f t="shared" ref="F54:I54" si="25">SUM(F55:F57)</f>
        <v>147</v>
      </c>
      <c r="G54" s="31">
        <f t="shared" si="25"/>
        <v>0</v>
      </c>
      <c r="H54" s="31">
        <f t="shared" si="25"/>
        <v>49</v>
      </c>
      <c r="I54" s="31">
        <f t="shared" si="25"/>
        <v>0</v>
      </c>
      <c r="J54" s="31">
        <f>SUM(J55:J55)</f>
        <v>98</v>
      </c>
      <c r="K54" s="31">
        <f t="shared" ref="K54:N54" si="26">SUM(K55:K57)</f>
        <v>74</v>
      </c>
      <c r="L54" s="31">
        <f t="shared" si="26"/>
        <v>24</v>
      </c>
      <c r="M54" s="31">
        <f t="shared" si="26"/>
        <v>0</v>
      </c>
      <c r="N54" s="115">
        <f t="shared" si="26"/>
        <v>576</v>
      </c>
      <c r="O54" s="64">
        <f>SUM(O55:O57)</f>
        <v>0</v>
      </c>
      <c r="P54" s="110">
        <f t="shared" ref="P54:X54" si="27">SUM(P55:P57)</f>
        <v>0</v>
      </c>
      <c r="Q54" s="115">
        <f t="shared" si="27"/>
        <v>0</v>
      </c>
      <c r="R54" s="64">
        <f t="shared" si="27"/>
        <v>0</v>
      </c>
      <c r="S54" s="76">
        <f t="shared" si="27"/>
        <v>0</v>
      </c>
      <c r="T54" s="67">
        <f t="shared" si="27"/>
        <v>0</v>
      </c>
      <c r="U54" s="111">
        <f t="shared" si="27"/>
        <v>140</v>
      </c>
      <c r="V54" s="110">
        <f t="shared" si="27"/>
        <v>0</v>
      </c>
      <c r="W54" s="120">
        <f t="shared" si="27"/>
        <v>174</v>
      </c>
      <c r="X54" s="31">
        <f t="shared" si="27"/>
        <v>360</v>
      </c>
      <c r="Y54" s="65"/>
      <c r="Z54" s="131"/>
      <c r="AA54" s="231">
        <f t="shared" si="6"/>
        <v>674</v>
      </c>
    </row>
    <row r="55" spans="1:27" ht="33" customHeight="1" x14ac:dyDescent="0.15">
      <c r="A55" s="46" t="s">
        <v>180</v>
      </c>
      <c r="B55" s="47" t="s">
        <v>254</v>
      </c>
      <c r="C55" s="57"/>
      <c r="D55" s="256" t="s">
        <v>249</v>
      </c>
      <c r="E55" s="142"/>
      <c r="F55" s="146">
        <v>147</v>
      </c>
      <c r="G55" s="100"/>
      <c r="H55" s="100">
        <v>49</v>
      </c>
      <c r="I55" s="100"/>
      <c r="J55" s="32">
        <v>98</v>
      </c>
      <c r="K55" s="105">
        <v>74</v>
      </c>
      <c r="L55" s="105">
        <v>24</v>
      </c>
      <c r="M55" s="56"/>
      <c r="N55" s="113"/>
      <c r="O55" s="26"/>
      <c r="P55" s="21"/>
      <c r="Q55" s="105"/>
      <c r="R55" s="57"/>
      <c r="S55" s="341"/>
      <c r="T55" s="339"/>
      <c r="U55" s="340">
        <v>32</v>
      </c>
      <c r="V55" s="57"/>
      <c r="W55" s="121">
        <v>66</v>
      </c>
      <c r="X55" s="105"/>
      <c r="Y55" s="24"/>
      <c r="Z55" s="132"/>
      <c r="AA55" s="231">
        <f t="shared" si="6"/>
        <v>98</v>
      </c>
    </row>
    <row r="56" spans="1:27" ht="13.5" customHeight="1" thickBot="1" x14ac:dyDescent="0.2">
      <c r="A56" s="46" t="s">
        <v>181</v>
      </c>
      <c r="B56" s="19" t="s">
        <v>19</v>
      </c>
      <c r="C56" s="57"/>
      <c r="D56" s="262" t="s">
        <v>202</v>
      </c>
      <c r="E56" s="142"/>
      <c r="F56" s="141"/>
      <c r="G56" s="26"/>
      <c r="H56" s="25"/>
      <c r="I56" s="105"/>
      <c r="J56" s="32">
        <f t="shared" ref="J56:J57" si="28">SUM(O56:X56)</f>
        <v>108</v>
      </c>
      <c r="K56" s="105"/>
      <c r="L56" s="105"/>
      <c r="M56" s="56"/>
      <c r="N56" s="113">
        <v>108</v>
      </c>
      <c r="O56" s="378"/>
      <c r="P56" s="22"/>
      <c r="Q56" s="25"/>
      <c r="R56" s="56"/>
      <c r="S56" s="347"/>
      <c r="T56" s="348"/>
      <c r="U56" s="310">
        <v>108</v>
      </c>
      <c r="V56" s="56"/>
      <c r="W56" s="122"/>
      <c r="X56" s="25"/>
      <c r="Y56" s="69"/>
      <c r="Z56" s="113"/>
      <c r="AA56" s="231">
        <f t="shared" si="6"/>
        <v>108</v>
      </c>
    </row>
    <row r="57" spans="1:27" ht="13.5" customHeight="1" thickBot="1" x14ac:dyDescent="0.2">
      <c r="A57" s="46" t="s">
        <v>182</v>
      </c>
      <c r="B57" s="296" t="s">
        <v>30</v>
      </c>
      <c r="C57" s="267"/>
      <c r="D57" s="281" t="s">
        <v>381</v>
      </c>
      <c r="E57" s="297"/>
      <c r="F57" s="145"/>
      <c r="G57" s="298"/>
      <c r="H57" s="299"/>
      <c r="I57" s="300"/>
      <c r="J57" s="301">
        <f t="shared" si="28"/>
        <v>468</v>
      </c>
      <c r="K57" s="300"/>
      <c r="L57" s="388"/>
      <c r="M57" s="389"/>
      <c r="N57" s="390">
        <v>468</v>
      </c>
      <c r="O57" s="379"/>
      <c r="P57" s="303"/>
      <c r="Q57" s="299"/>
      <c r="R57" s="267"/>
      <c r="S57" s="349"/>
      <c r="T57" s="350"/>
      <c r="U57" s="351"/>
      <c r="V57" s="267"/>
      <c r="W57" s="302">
        <v>108</v>
      </c>
      <c r="X57" s="299">
        <v>360</v>
      </c>
      <c r="Y57" s="70"/>
      <c r="Z57" s="133"/>
      <c r="AA57" s="231">
        <f t="shared" si="6"/>
        <v>468</v>
      </c>
    </row>
    <row r="58" spans="1:27" ht="18" customHeight="1" thickBot="1" x14ac:dyDescent="0.2">
      <c r="A58" s="134" t="s">
        <v>91</v>
      </c>
      <c r="B58" s="291" t="s">
        <v>92</v>
      </c>
      <c r="C58" s="292"/>
      <c r="D58" s="293" t="s">
        <v>202</v>
      </c>
      <c r="E58" s="294"/>
      <c r="F58" s="220">
        <v>60</v>
      </c>
      <c r="G58" s="219"/>
      <c r="H58" s="218">
        <v>20</v>
      </c>
      <c r="I58" s="219"/>
      <c r="J58" s="219">
        <v>40</v>
      </c>
      <c r="K58" s="219"/>
      <c r="L58" s="219">
        <v>40</v>
      </c>
      <c r="M58" s="295"/>
      <c r="N58" s="382"/>
      <c r="O58" s="381"/>
      <c r="P58" s="218"/>
      <c r="Q58" s="219"/>
      <c r="R58" s="292"/>
      <c r="S58" s="221"/>
      <c r="T58" s="218"/>
      <c r="U58" s="219"/>
      <c r="V58" s="292"/>
      <c r="W58" s="220">
        <v>20</v>
      </c>
      <c r="X58" s="219">
        <v>20</v>
      </c>
      <c r="Y58" s="135"/>
      <c r="Z58" s="136"/>
      <c r="AA58" s="231">
        <f t="shared" si="6"/>
        <v>40</v>
      </c>
    </row>
    <row r="59" spans="1:27" ht="16.5" customHeight="1" thickTop="1" thickBot="1" x14ac:dyDescent="0.2">
      <c r="A59" s="263"/>
      <c r="B59" s="165" t="s">
        <v>204</v>
      </c>
      <c r="C59" s="712"/>
      <c r="D59" s="713"/>
      <c r="E59" s="713"/>
      <c r="F59" s="714"/>
      <c r="G59" s="125"/>
      <c r="H59" s="139"/>
      <c r="I59" s="125"/>
      <c r="J59" s="125"/>
      <c r="K59" s="125"/>
      <c r="L59" s="715"/>
      <c r="M59" s="715"/>
      <c r="N59" s="364"/>
      <c r="O59" s="125"/>
      <c r="P59" s="126"/>
      <c r="Q59" s="125"/>
      <c r="R59" s="126"/>
      <c r="S59" s="125"/>
      <c r="T59" s="126"/>
      <c r="U59" s="125"/>
      <c r="V59" s="126"/>
      <c r="W59" s="125"/>
      <c r="X59" s="125"/>
      <c r="Y59" s="126"/>
      <c r="Z59" s="126"/>
    </row>
    <row r="60" spans="1:27" ht="15.75" customHeight="1" thickTop="1" thickBot="1" x14ac:dyDescent="0.2">
      <c r="A60" s="46" t="s">
        <v>144</v>
      </c>
      <c r="B60" s="48" t="s">
        <v>198</v>
      </c>
      <c r="C60" s="709" t="s">
        <v>319</v>
      </c>
      <c r="D60" s="710"/>
      <c r="E60" s="710"/>
      <c r="F60" s="711"/>
      <c r="G60" s="99"/>
      <c r="H60" s="719" t="s">
        <v>197</v>
      </c>
      <c r="I60" s="152"/>
      <c r="J60" s="721" t="s">
        <v>239</v>
      </c>
      <c r="K60" s="722"/>
      <c r="L60" s="722"/>
      <c r="M60" s="723"/>
      <c r="N60" s="365"/>
      <c r="O60" s="152"/>
      <c r="P60" s="153"/>
      <c r="Q60" s="152">
        <v>2</v>
      </c>
      <c r="R60" s="153"/>
      <c r="S60" s="152"/>
      <c r="T60" s="153"/>
      <c r="U60" s="152">
        <v>5</v>
      </c>
      <c r="V60" s="153"/>
      <c r="W60" s="152">
        <v>1</v>
      </c>
      <c r="X60" s="154"/>
      <c r="Y60" s="150">
        <v>2</v>
      </c>
      <c r="Z60" s="28"/>
    </row>
    <row r="61" spans="1:27" ht="15.75" customHeight="1" thickBot="1" x14ac:dyDescent="0.2">
      <c r="A61" s="46"/>
      <c r="B61" s="48"/>
      <c r="C61" s="709"/>
      <c r="D61" s="710"/>
      <c r="E61" s="710"/>
      <c r="F61" s="711"/>
      <c r="G61" s="99"/>
      <c r="H61" s="720"/>
      <c r="I61" s="46"/>
      <c r="J61" s="724" t="s">
        <v>199</v>
      </c>
      <c r="K61" s="725"/>
      <c r="L61" s="725"/>
      <c r="M61" s="726"/>
      <c r="N61" s="366"/>
      <c r="O61" s="46">
        <v>4</v>
      </c>
      <c r="P61" s="95"/>
      <c r="Q61" s="46">
        <v>2</v>
      </c>
      <c r="R61" s="95"/>
      <c r="S61" s="46">
        <v>2</v>
      </c>
      <c r="T61" s="95"/>
      <c r="U61" s="46">
        <v>9</v>
      </c>
      <c r="V61" s="95"/>
      <c r="W61" s="46">
        <v>3</v>
      </c>
      <c r="X61" s="155">
        <v>7</v>
      </c>
      <c r="Y61" s="151">
        <v>5</v>
      </c>
      <c r="Z61" s="28"/>
    </row>
    <row r="62" spans="1:27" ht="15.75" customHeight="1" thickBot="1" x14ac:dyDescent="0.2">
      <c r="A62" s="96"/>
      <c r="B62" s="97"/>
      <c r="C62" s="639"/>
      <c r="D62" s="640"/>
      <c r="E62" s="640"/>
      <c r="F62" s="641"/>
      <c r="G62" s="106"/>
      <c r="H62" s="720"/>
      <c r="I62" s="49"/>
      <c r="J62" s="727" t="s">
        <v>200</v>
      </c>
      <c r="K62" s="728"/>
      <c r="L62" s="728"/>
      <c r="M62" s="729"/>
      <c r="N62" s="367"/>
      <c r="O62" s="49"/>
      <c r="P62" s="98"/>
      <c r="Q62" s="49"/>
      <c r="R62" s="98"/>
      <c r="S62" s="49"/>
      <c r="T62" s="98"/>
      <c r="U62" s="49"/>
      <c r="V62" s="98"/>
      <c r="W62" s="49"/>
      <c r="X62" s="156"/>
      <c r="Y62" s="85"/>
      <c r="Z62" s="27"/>
    </row>
    <row r="63" spans="1:27" ht="15.75" customHeight="1" thickBot="1" x14ac:dyDescent="0.2">
      <c r="A63" s="87" t="s">
        <v>393</v>
      </c>
      <c r="B63" s="88" t="s">
        <v>190</v>
      </c>
      <c r="C63" s="733"/>
      <c r="D63" s="734"/>
      <c r="E63" s="734"/>
      <c r="F63" s="735"/>
      <c r="G63" s="99"/>
      <c r="H63" s="720"/>
      <c r="I63" s="46"/>
      <c r="J63" s="730" t="s">
        <v>201</v>
      </c>
      <c r="K63" s="731"/>
      <c r="L63" s="731"/>
      <c r="M63" s="732"/>
      <c r="N63" s="224"/>
      <c r="O63" s="46"/>
      <c r="P63" s="95"/>
      <c r="Q63" s="46"/>
      <c r="R63" s="95"/>
      <c r="S63" s="46"/>
      <c r="T63" s="95"/>
      <c r="U63" s="46"/>
      <c r="V63" s="95"/>
      <c r="W63" s="46"/>
      <c r="X63" s="155">
        <v>1</v>
      </c>
      <c r="Y63" s="151">
        <v>1</v>
      </c>
      <c r="Z63" s="28"/>
    </row>
    <row r="64" spans="1:27" ht="13.5" customHeight="1" thickBot="1" x14ac:dyDescent="0.2">
      <c r="A64" s="89" t="s">
        <v>392</v>
      </c>
      <c r="B64" s="90" t="s">
        <v>191</v>
      </c>
      <c r="C64" s="368"/>
      <c r="D64" s="642"/>
      <c r="E64" s="643"/>
      <c r="F64" s="644"/>
      <c r="G64" s="368"/>
      <c r="H64" s="716" t="s">
        <v>338</v>
      </c>
      <c r="I64" s="717"/>
      <c r="J64" s="717"/>
      <c r="K64" s="717"/>
      <c r="L64" s="717"/>
      <c r="M64" s="717"/>
      <c r="N64" s="718"/>
      <c r="O64" s="223"/>
      <c r="P64" s="354"/>
      <c r="Q64" s="197" t="s">
        <v>339</v>
      </c>
      <c r="R64" s="354"/>
      <c r="S64" s="223"/>
      <c r="T64" s="354"/>
      <c r="U64" s="197" t="s">
        <v>380</v>
      </c>
      <c r="V64" s="354"/>
      <c r="W64" s="197" t="s">
        <v>379</v>
      </c>
      <c r="X64" s="223"/>
      <c r="Y64" s="413"/>
      <c r="Z64" s="57"/>
      <c r="AA64" s="82"/>
    </row>
    <row r="65" spans="1:27" ht="13.5" customHeight="1" thickBot="1" x14ac:dyDescent="0.2">
      <c r="A65" s="91" t="s">
        <v>396</v>
      </c>
      <c r="B65" s="92" t="s">
        <v>192</v>
      </c>
      <c r="C65" s="418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645"/>
      <c r="P65" s="645"/>
      <c r="Q65" s="645"/>
      <c r="R65" s="645"/>
      <c r="S65" s="645"/>
      <c r="T65" s="645"/>
      <c r="U65" s="645"/>
      <c r="V65" s="645"/>
      <c r="W65" s="417"/>
      <c r="X65" s="645"/>
      <c r="Y65" s="645"/>
      <c r="Z65" s="412"/>
      <c r="AA65" s="82"/>
    </row>
    <row r="66" spans="1:27" ht="13.5" customHeight="1" thickBot="1" x14ac:dyDescent="0.2">
      <c r="A66" s="91" t="s">
        <v>394</v>
      </c>
      <c r="B66" s="92" t="s">
        <v>193</v>
      </c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645"/>
      <c r="P66" s="645"/>
      <c r="Q66" s="645"/>
      <c r="R66" s="645"/>
      <c r="S66" s="645"/>
      <c r="T66" s="645"/>
      <c r="U66" s="645"/>
      <c r="V66" s="645"/>
      <c r="W66" s="417"/>
      <c r="X66" s="645"/>
      <c r="Y66" s="645"/>
      <c r="Z66" s="412"/>
      <c r="AA66" s="82"/>
    </row>
    <row r="67" spans="1:27" ht="13.5" customHeight="1" thickBot="1" x14ac:dyDescent="0.2">
      <c r="A67" s="91" t="s">
        <v>391</v>
      </c>
      <c r="B67" s="92" t="s">
        <v>194</v>
      </c>
      <c r="C67" s="80"/>
      <c r="D67" s="414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399"/>
      <c r="P67" s="409"/>
      <c r="Q67" s="80"/>
      <c r="R67" s="409"/>
      <c r="S67" s="80"/>
      <c r="T67" s="409"/>
      <c r="U67" s="80"/>
      <c r="V67" s="409"/>
      <c r="W67" s="80"/>
      <c r="X67" s="80"/>
      <c r="Y67" s="416"/>
      <c r="Z67" s="157"/>
      <c r="AA67" s="82"/>
    </row>
    <row r="68" spans="1:27" ht="16.5" customHeight="1" x14ac:dyDescent="0.15">
      <c r="A68" s="91">
        <v>1404</v>
      </c>
      <c r="B68" s="92" t="s">
        <v>195</v>
      </c>
      <c r="C68" s="352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637"/>
      <c r="P68" s="637"/>
      <c r="Q68" s="637"/>
      <c r="R68" s="637"/>
      <c r="S68" s="637"/>
      <c r="T68" s="637"/>
      <c r="U68" s="637"/>
      <c r="V68" s="637"/>
      <c r="W68" s="353"/>
      <c r="X68" s="637"/>
      <c r="Y68" s="638"/>
      <c r="Z68" s="170"/>
      <c r="AA68" s="82"/>
    </row>
    <row r="69" spans="1:27" ht="13.5" customHeight="1" x14ac:dyDescent="0.15">
      <c r="A69" s="472" t="s">
        <v>395</v>
      </c>
      <c r="B69" s="94" t="s">
        <v>196</v>
      </c>
      <c r="C69" s="83"/>
      <c r="D69" s="419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638"/>
      <c r="P69" s="638"/>
      <c r="Q69" s="638"/>
      <c r="R69" s="638"/>
      <c r="S69" s="638"/>
      <c r="T69" s="638"/>
      <c r="U69" s="638"/>
      <c r="V69" s="638"/>
      <c r="W69" s="75"/>
      <c r="X69" s="638"/>
      <c r="Y69" s="638"/>
      <c r="Z69" s="170"/>
      <c r="AA69" s="82"/>
    </row>
    <row r="70" spans="1:27" ht="35.25" customHeight="1" x14ac:dyDescent="0.15">
      <c r="A70" s="93"/>
      <c r="B70" s="692" t="s">
        <v>373</v>
      </c>
      <c r="C70" s="693"/>
      <c r="D70" s="693"/>
      <c r="E70" s="693"/>
      <c r="F70" s="693"/>
      <c r="G70" s="693"/>
      <c r="H70" s="693"/>
      <c r="I70" s="693"/>
      <c r="J70" s="693"/>
      <c r="K70" s="693"/>
      <c r="L70" s="693"/>
      <c r="M70" s="693"/>
      <c r="N70" s="694"/>
      <c r="O70" s="638"/>
      <c r="P70" s="638"/>
      <c r="Q70" s="638"/>
      <c r="R70" s="638"/>
      <c r="S70" s="638"/>
      <c r="T70" s="638"/>
      <c r="U70" s="638"/>
      <c r="V70" s="638"/>
      <c r="W70" s="75"/>
      <c r="X70" s="638"/>
      <c r="Y70" s="638"/>
      <c r="Z70" s="170"/>
      <c r="AA70" s="82"/>
    </row>
  </sheetData>
  <mergeCells count="74">
    <mergeCell ref="B70:N70"/>
    <mergeCell ref="E1:N2"/>
    <mergeCell ref="J3:N3"/>
    <mergeCell ref="K4:N4"/>
    <mergeCell ref="N5:N6"/>
    <mergeCell ref="C60:F60"/>
    <mergeCell ref="C59:F59"/>
    <mergeCell ref="L59:M59"/>
    <mergeCell ref="H64:N64"/>
    <mergeCell ref="H60:H63"/>
    <mergeCell ref="J60:M60"/>
    <mergeCell ref="J61:M61"/>
    <mergeCell ref="J62:M62"/>
    <mergeCell ref="J63:M63"/>
    <mergeCell ref="C61:F61"/>
    <mergeCell ref="C63:F63"/>
    <mergeCell ref="A1:A6"/>
    <mergeCell ref="B1:B6"/>
    <mergeCell ref="C1:D2"/>
    <mergeCell ref="O1:Z1"/>
    <mergeCell ref="C3:C6"/>
    <mergeCell ref="D3:D6"/>
    <mergeCell ref="F3:F6"/>
    <mergeCell ref="H3:H6"/>
    <mergeCell ref="J4:J6"/>
    <mergeCell ref="X4:Y4"/>
    <mergeCell ref="K5:K6"/>
    <mergeCell ref="L5:L6"/>
    <mergeCell ref="M5:M6"/>
    <mergeCell ref="X5:X6"/>
    <mergeCell ref="U5:U6"/>
    <mergeCell ref="W5:W6"/>
    <mergeCell ref="X3:Y3"/>
    <mergeCell ref="U4:V4"/>
    <mergeCell ref="U3:V3"/>
    <mergeCell ref="O2:R2"/>
    <mergeCell ref="S2:V2"/>
    <mergeCell ref="W2:Y2"/>
    <mergeCell ref="Q4:R4"/>
    <mergeCell ref="S4:T4"/>
    <mergeCell ref="O4:P4"/>
    <mergeCell ref="S5:S6"/>
    <mergeCell ref="S3:T3"/>
    <mergeCell ref="O3:P3"/>
    <mergeCell ref="Q3:R3"/>
    <mergeCell ref="Q5:Q6"/>
    <mergeCell ref="O5:O6"/>
    <mergeCell ref="C62:F62"/>
    <mergeCell ref="D64:F64"/>
    <mergeCell ref="X68:Y68"/>
    <mergeCell ref="X70:Y70"/>
    <mergeCell ref="X69:Y69"/>
    <mergeCell ref="X65:Y65"/>
    <mergeCell ref="Q66:R66"/>
    <mergeCell ref="S66:T66"/>
    <mergeCell ref="U66:V66"/>
    <mergeCell ref="X66:Y66"/>
    <mergeCell ref="Q65:R65"/>
    <mergeCell ref="S65:T65"/>
    <mergeCell ref="O66:P66"/>
    <mergeCell ref="U65:V65"/>
    <mergeCell ref="O65:P65"/>
    <mergeCell ref="O70:P70"/>
    <mergeCell ref="Q70:R70"/>
    <mergeCell ref="S70:T70"/>
    <mergeCell ref="U70:V70"/>
    <mergeCell ref="Q68:R68"/>
    <mergeCell ref="S68:T68"/>
    <mergeCell ref="U68:V68"/>
    <mergeCell ref="O68:P68"/>
    <mergeCell ref="O69:P69"/>
    <mergeCell ref="Q69:R69"/>
    <mergeCell ref="S69:T69"/>
    <mergeCell ref="U69:V69"/>
  </mergeCells>
  <pageMargins left="0" right="0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topLeftCell="A22" workbookViewId="0">
      <selection activeCell="U32" sqref="U32"/>
    </sheetView>
  </sheetViews>
  <sheetFormatPr defaultColWidth="14.6640625" defaultRowHeight="10.5" x14ac:dyDescent="0.15"/>
  <cols>
    <col min="1" max="1" width="12.5" style="107" customWidth="1"/>
    <col min="2" max="2" width="35.83203125" style="107" customWidth="1"/>
    <col min="3" max="3" width="0" style="107" hidden="1" customWidth="1"/>
    <col min="4" max="4" width="16.33203125" style="107" customWidth="1"/>
    <col min="5" max="5" width="0" style="107" hidden="1" customWidth="1"/>
    <col min="6" max="6" width="5.5" style="107" customWidth="1"/>
    <col min="7" max="7" width="0" style="107" hidden="1" customWidth="1"/>
    <col min="8" max="8" width="5.5" style="107" customWidth="1"/>
    <col min="9" max="9" width="0" style="107" hidden="1" customWidth="1"/>
    <col min="10" max="10" width="5.5" style="107" customWidth="1"/>
    <col min="11" max="11" width="5.83203125" style="107" customWidth="1"/>
    <col min="12" max="12" width="7.83203125" style="107" customWidth="1"/>
    <col min="13" max="13" width="0" style="107" hidden="1" customWidth="1"/>
    <col min="14" max="14" width="9.83203125" style="107" customWidth="1"/>
    <col min="15" max="15" width="9.6640625" style="107" customWidth="1"/>
    <col min="16" max="16" width="0" style="107" hidden="1" customWidth="1"/>
    <col min="17" max="17" width="10.1640625" style="107" customWidth="1"/>
    <col min="18" max="18" width="0" style="107" hidden="1" customWidth="1"/>
    <col min="19" max="19" width="10.33203125" style="107" customWidth="1"/>
    <col min="20" max="20" width="0" style="107" hidden="1" customWidth="1"/>
    <col min="21" max="21" width="10.1640625" style="107" customWidth="1"/>
    <col min="22" max="22" width="0" style="107" hidden="1" customWidth="1"/>
    <col min="23" max="23" width="11.6640625" style="107" customWidth="1"/>
    <col min="24" max="24" width="10.83203125" style="107" customWidth="1"/>
    <col min="25" max="26" width="0" style="107" hidden="1" customWidth="1"/>
    <col min="27" max="16384" width="14.6640625" style="107"/>
  </cols>
  <sheetData>
    <row r="1" spans="1:34" ht="12.75" customHeight="1" thickTop="1" x14ac:dyDescent="0.15">
      <c r="A1" s="667" t="s">
        <v>41</v>
      </c>
      <c r="B1" s="670" t="s">
        <v>43</v>
      </c>
      <c r="C1" s="672"/>
      <c r="D1" s="673"/>
      <c r="E1" s="695" t="s">
        <v>45</v>
      </c>
      <c r="F1" s="696"/>
      <c r="G1" s="696"/>
      <c r="H1" s="696"/>
      <c r="I1" s="696"/>
      <c r="J1" s="696"/>
      <c r="K1" s="696"/>
      <c r="L1" s="696"/>
      <c r="M1" s="696"/>
      <c r="N1" s="697"/>
      <c r="O1" s="674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6"/>
      <c r="AA1" s="137"/>
    </row>
    <row r="2" spans="1:34" ht="12.75" customHeight="1" thickBot="1" x14ac:dyDescent="0.2">
      <c r="A2" s="667"/>
      <c r="B2" s="671"/>
      <c r="C2" s="672"/>
      <c r="D2" s="673"/>
      <c r="E2" s="698"/>
      <c r="F2" s="699"/>
      <c r="G2" s="699"/>
      <c r="H2" s="699"/>
      <c r="I2" s="699"/>
      <c r="J2" s="699"/>
      <c r="K2" s="699"/>
      <c r="L2" s="699"/>
      <c r="M2" s="699"/>
      <c r="N2" s="700"/>
      <c r="O2" s="660" t="s">
        <v>46</v>
      </c>
      <c r="P2" s="661"/>
      <c r="Q2" s="661"/>
      <c r="R2" s="662"/>
      <c r="S2" s="663" t="s">
        <v>47</v>
      </c>
      <c r="T2" s="664"/>
      <c r="U2" s="664"/>
      <c r="V2" s="665"/>
      <c r="W2" s="666" t="s">
        <v>48</v>
      </c>
      <c r="X2" s="667"/>
      <c r="Y2" s="667"/>
      <c r="Z2" s="112"/>
      <c r="AA2" s="137"/>
    </row>
    <row r="3" spans="1:34" ht="12.75" customHeight="1" x14ac:dyDescent="0.15">
      <c r="A3" s="667"/>
      <c r="B3" s="671"/>
      <c r="C3" s="677" t="s">
        <v>49</v>
      </c>
      <c r="D3" s="678" t="s">
        <v>44</v>
      </c>
      <c r="E3" s="118"/>
      <c r="F3" s="654" t="s">
        <v>50</v>
      </c>
      <c r="G3" s="548"/>
      <c r="H3" s="681" t="s">
        <v>51</v>
      </c>
      <c r="I3" s="548"/>
      <c r="J3" s="701" t="s">
        <v>52</v>
      </c>
      <c r="K3" s="702"/>
      <c r="L3" s="702"/>
      <c r="M3" s="702"/>
      <c r="N3" s="703"/>
      <c r="O3" s="648" t="s">
        <v>53</v>
      </c>
      <c r="P3" s="649"/>
      <c r="Q3" s="650" t="s">
        <v>54</v>
      </c>
      <c r="R3" s="651"/>
      <c r="S3" s="648" t="s">
        <v>55</v>
      </c>
      <c r="T3" s="649"/>
      <c r="U3" s="650" t="s">
        <v>56</v>
      </c>
      <c r="V3" s="651"/>
      <c r="W3" s="552" t="s">
        <v>57</v>
      </c>
      <c r="X3" s="656" t="s">
        <v>58</v>
      </c>
      <c r="Y3" s="657"/>
      <c r="Z3" s="112"/>
      <c r="AA3" s="137"/>
    </row>
    <row r="4" spans="1:34" ht="12.75" customHeight="1" x14ac:dyDescent="0.15">
      <c r="A4" s="667"/>
      <c r="B4" s="671"/>
      <c r="C4" s="677"/>
      <c r="D4" s="679"/>
      <c r="E4" s="118"/>
      <c r="F4" s="680"/>
      <c r="G4" s="548"/>
      <c r="H4" s="682"/>
      <c r="I4" s="548"/>
      <c r="J4" s="684" t="s">
        <v>59</v>
      </c>
      <c r="K4" s="704" t="s">
        <v>60</v>
      </c>
      <c r="L4" s="705"/>
      <c r="M4" s="705"/>
      <c r="N4" s="706"/>
      <c r="O4" s="668" t="s">
        <v>186</v>
      </c>
      <c r="P4" s="669"/>
      <c r="Q4" s="658" t="s">
        <v>187</v>
      </c>
      <c r="R4" s="659"/>
      <c r="S4" s="668" t="s">
        <v>186</v>
      </c>
      <c r="T4" s="669"/>
      <c r="U4" s="658" t="s">
        <v>436</v>
      </c>
      <c r="V4" s="659"/>
      <c r="W4" s="551" t="s">
        <v>307</v>
      </c>
      <c r="X4" s="658" t="s">
        <v>308</v>
      </c>
      <c r="Y4" s="687"/>
      <c r="Z4" s="112"/>
      <c r="AA4" s="759" t="s">
        <v>435</v>
      </c>
    </row>
    <row r="5" spans="1:34" ht="11.25" customHeight="1" x14ac:dyDescent="0.15">
      <c r="A5" s="667"/>
      <c r="B5" s="671"/>
      <c r="C5" s="677"/>
      <c r="D5" s="679"/>
      <c r="E5" s="118"/>
      <c r="F5" s="680"/>
      <c r="G5" s="548"/>
      <c r="H5" s="682"/>
      <c r="I5" s="548"/>
      <c r="J5" s="685"/>
      <c r="K5" s="688" t="s">
        <v>335</v>
      </c>
      <c r="L5" s="688" t="s">
        <v>336</v>
      </c>
      <c r="M5" s="681"/>
      <c r="N5" s="707" t="s">
        <v>337</v>
      </c>
      <c r="O5" s="654" t="s">
        <v>59</v>
      </c>
      <c r="P5" s="74"/>
      <c r="Q5" s="652" t="s">
        <v>59</v>
      </c>
      <c r="R5" s="539"/>
      <c r="S5" s="646" t="s">
        <v>59</v>
      </c>
      <c r="T5" s="311"/>
      <c r="U5" s="690" t="s">
        <v>59</v>
      </c>
      <c r="V5" s="539"/>
      <c r="W5" s="654" t="s">
        <v>59</v>
      </c>
      <c r="X5" s="681" t="s">
        <v>59</v>
      </c>
      <c r="Y5" s="74"/>
      <c r="Z5" s="127"/>
      <c r="AA5" s="759"/>
      <c r="AB5" s="17"/>
      <c r="AC5" s="17"/>
    </row>
    <row r="6" spans="1:34" ht="60" customHeight="1" x14ac:dyDescent="0.15">
      <c r="A6" s="667"/>
      <c r="B6" s="671"/>
      <c r="C6" s="677"/>
      <c r="D6" s="679"/>
      <c r="E6" s="118"/>
      <c r="F6" s="655"/>
      <c r="G6" s="548"/>
      <c r="H6" s="683"/>
      <c r="I6" s="548"/>
      <c r="J6" s="686"/>
      <c r="K6" s="689"/>
      <c r="L6" s="689"/>
      <c r="M6" s="683"/>
      <c r="N6" s="708"/>
      <c r="O6" s="655"/>
      <c r="P6" s="33" t="s">
        <v>61</v>
      </c>
      <c r="Q6" s="653"/>
      <c r="R6" s="103" t="s">
        <v>61</v>
      </c>
      <c r="S6" s="647"/>
      <c r="T6" s="312" t="s">
        <v>61</v>
      </c>
      <c r="U6" s="691"/>
      <c r="V6" s="103" t="s">
        <v>61</v>
      </c>
      <c r="W6" s="655"/>
      <c r="X6" s="683"/>
      <c r="Y6" s="33" t="s">
        <v>61</v>
      </c>
      <c r="Z6" s="549" t="s">
        <v>61</v>
      </c>
      <c r="AA6" s="759"/>
      <c r="AC6" s="362"/>
      <c r="AE6" s="17"/>
      <c r="AF6" s="17"/>
      <c r="AG6" s="17"/>
      <c r="AH6" s="17"/>
    </row>
    <row r="7" spans="1:34" ht="13.5" customHeight="1" x14ac:dyDescent="0.15">
      <c r="A7" s="548" t="s">
        <v>1</v>
      </c>
      <c r="B7" s="112" t="s">
        <v>2</v>
      </c>
      <c r="C7" s="540" t="s">
        <v>6</v>
      </c>
      <c r="D7" s="250">
        <v>3</v>
      </c>
      <c r="E7" s="118" t="s">
        <v>8</v>
      </c>
      <c r="F7" s="117">
        <v>4</v>
      </c>
      <c r="G7" s="550" t="s">
        <v>10</v>
      </c>
      <c r="H7" s="548">
        <v>5</v>
      </c>
      <c r="I7" s="548" t="s">
        <v>12</v>
      </c>
      <c r="J7" s="30">
        <v>6</v>
      </c>
      <c r="K7" s="548">
        <v>7</v>
      </c>
      <c r="L7" s="550">
        <v>8</v>
      </c>
      <c r="M7" s="539" t="s">
        <v>21</v>
      </c>
      <c r="N7" s="112">
        <v>10</v>
      </c>
      <c r="O7" s="550">
        <v>11</v>
      </c>
      <c r="P7" s="74" t="s">
        <v>27</v>
      </c>
      <c r="Q7" s="548">
        <v>12</v>
      </c>
      <c r="R7" s="539" t="s">
        <v>34</v>
      </c>
      <c r="S7" s="313">
        <v>13</v>
      </c>
      <c r="T7" s="311" t="s">
        <v>40</v>
      </c>
      <c r="U7" s="314">
        <v>14</v>
      </c>
      <c r="V7" s="539" t="s">
        <v>67</v>
      </c>
      <c r="W7" s="117">
        <v>15</v>
      </c>
      <c r="X7" s="548">
        <v>16</v>
      </c>
      <c r="Y7" s="548" t="s">
        <v>79</v>
      </c>
      <c r="Z7" s="112" t="s">
        <v>80</v>
      </c>
      <c r="AA7" s="137"/>
    </row>
    <row r="8" spans="1:34" ht="13.5" customHeight="1" x14ac:dyDescent="0.15">
      <c r="A8" s="15"/>
      <c r="B8" s="466" t="s">
        <v>81</v>
      </c>
      <c r="C8" s="15"/>
      <c r="D8" s="251"/>
      <c r="E8" s="140"/>
      <c r="F8" s="121"/>
      <c r="G8" s="15"/>
      <c r="H8" s="15"/>
      <c r="I8" s="15"/>
      <c r="J8" s="166">
        <f>SUM(O10+Q10+S10+U10+W10+X10)</f>
        <v>4176</v>
      </c>
      <c r="K8" s="80"/>
      <c r="L8" s="105"/>
      <c r="M8" s="15"/>
      <c r="N8" s="113"/>
      <c r="O8" s="371">
        <f>SUM(O10/17)</f>
        <v>36</v>
      </c>
      <c r="P8" s="307" t="e">
        <f t="shared" ref="P8:V8" si="0">SUM(P10/17)</f>
        <v>#REF!</v>
      </c>
      <c r="Q8" s="306">
        <f>SUM(Q10/23)</f>
        <v>36</v>
      </c>
      <c r="R8" s="308" t="e">
        <f t="shared" si="0"/>
        <v>#REF!</v>
      </c>
      <c r="S8" s="315">
        <f t="shared" si="0"/>
        <v>36</v>
      </c>
      <c r="T8" s="316">
        <f t="shared" si="0"/>
        <v>0</v>
      </c>
      <c r="U8" s="317">
        <f>SUM(U10/21.5)</f>
        <v>36</v>
      </c>
      <c r="V8" s="308" t="e">
        <f t="shared" si="0"/>
        <v>#REF!</v>
      </c>
      <c r="W8" s="305">
        <f>SUM(W10/16.5)</f>
        <v>36</v>
      </c>
      <c r="X8" s="309">
        <f>SUM(X10/21)</f>
        <v>36</v>
      </c>
      <c r="Y8" s="15"/>
      <c r="Z8" s="129"/>
      <c r="AA8" s="137"/>
    </row>
    <row r="9" spans="1:34" ht="13.5" hidden="1" customHeight="1" x14ac:dyDescent="0.15">
      <c r="A9" s="15"/>
      <c r="B9" s="18" t="s">
        <v>82</v>
      </c>
      <c r="C9" s="15"/>
      <c r="D9" s="252"/>
      <c r="E9" s="140"/>
      <c r="F9" s="149"/>
      <c r="G9" s="15"/>
      <c r="H9" s="543"/>
      <c r="I9" s="15"/>
      <c r="J9" s="81"/>
      <c r="K9" s="80"/>
      <c r="L9" s="80"/>
      <c r="M9" s="15"/>
      <c r="N9" s="113"/>
      <c r="O9" s="372"/>
      <c r="P9" s="164"/>
      <c r="Q9" s="355"/>
      <c r="R9" s="164"/>
      <c r="S9" s="357"/>
      <c r="T9" s="318"/>
      <c r="U9" s="319"/>
      <c r="V9" s="164"/>
      <c r="W9" s="304"/>
      <c r="X9" s="359"/>
      <c r="Y9" s="15"/>
      <c r="Z9" s="129"/>
      <c r="AA9" s="137"/>
    </row>
    <row r="10" spans="1:34" ht="13.5" customHeight="1" thickBot="1" x14ac:dyDescent="0.2">
      <c r="A10" s="543"/>
      <c r="B10" s="78"/>
      <c r="C10" s="543"/>
      <c r="D10" s="253"/>
      <c r="E10" s="543"/>
      <c r="F10" s="168">
        <f>F11+F33+F42+F59</f>
        <v>4158</v>
      </c>
      <c r="G10" s="52" t="e">
        <f>SUM(G11+G33+G42)</f>
        <v>#REF!</v>
      </c>
      <c r="H10" s="52">
        <f>SUM(H11+H33+H42)</f>
        <v>1366</v>
      </c>
      <c r="I10" s="52" t="e">
        <f>SUM(I11+I33+I42)</f>
        <v>#REF!</v>
      </c>
      <c r="J10" s="52">
        <f>J11+J33+J42+J59</f>
        <v>2772</v>
      </c>
      <c r="K10" s="52">
        <f t="shared" ref="K10:X10" si="1">SUM(K11+K33+K42)</f>
        <v>1904</v>
      </c>
      <c r="L10" s="52">
        <f t="shared" si="1"/>
        <v>848</v>
      </c>
      <c r="M10" s="52">
        <f t="shared" si="1"/>
        <v>0</v>
      </c>
      <c r="N10" s="384">
        <f t="shared" si="1"/>
        <v>1404</v>
      </c>
      <c r="O10" s="373">
        <f t="shared" si="1"/>
        <v>612</v>
      </c>
      <c r="P10" s="361" t="e">
        <f t="shared" si="1"/>
        <v>#REF!</v>
      </c>
      <c r="Q10" s="356">
        <f t="shared" si="1"/>
        <v>828</v>
      </c>
      <c r="R10" s="167" t="e">
        <f t="shared" si="1"/>
        <v>#REF!</v>
      </c>
      <c r="S10" s="358">
        <f t="shared" si="1"/>
        <v>612</v>
      </c>
      <c r="T10" s="320">
        <f t="shared" si="1"/>
        <v>0</v>
      </c>
      <c r="U10" s="321">
        <f t="shared" si="1"/>
        <v>774</v>
      </c>
      <c r="V10" s="213" t="e">
        <f t="shared" si="1"/>
        <v>#REF!</v>
      </c>
      <c r="W10" s="167">
        <f t="shared" si="1"/>
        <v>594</v>
      </c>
      <c r="X10" s="360">
        <f t="shared" si="1"/>
        <v>756</v>
      </c>
      <c r="Y10" s="543"/>
      <c r="Z10" s="130"/>
      <c r="AA10" s="230">
        <f>O10+Q10+S10+U10+W10+X10</f>
        <v>4176</v>
      </c>
    </row>
    <row r="11" spans="1:34" ht="13.5" customHeight="1" thickBot="1" x14ac:dyDescent="0.2">
      <c r="A11" s="53" t="s">
        <v>374</v>
      </c>
      <c r="B11" s="50" t="s">
        <v>83</v>
      </c>
      <c r="C11" s="68"/>
      <c r="D11" s="254"/>
      <c r="E11" s="246"/>
      <c r="F11" s="53">
        <f t="shared" ref="F11:X11" si="2">F12+F21+F26</f>
        <v>3078</v>
      </c>
      <c r="G11" s="53">
        <f t="shared" si="2"/>
        <v>36</v>
      </c>
      <c r="H11" s="53">
        <f t="shared" si="2"/>
        <v>1026</v>
      </c>
      <c r="I11" s="53">
        <f t="shared" si="2"/>
        <v>0</v>
      </c>
      <c r="J11" s="53">
        <f t="shared" si="2"/>
        <v>2052</v>
      </c>
      <c r="K11" s="53">
        <f t="shared" si="2"/>
        <v>1422</v>
      </c>
      <c r="L11" s="53">
        <f t="shared" si="2"/>
        <v>610</v>
      </c>
      <c r="M11" s="53">
        <f t="shared" si="2"/>
        <v>0</v>
      </c>
      <c r="N11" s="114">
        <f t="shared" si="2"/>
        <v>0</v>
      </c>
      <c r="O11" s="214">
        <f t="shared" si="2"/>
        <v>444</v>
      </c>
      <c r="P11" s="53" t="e">
        <f t="shared" si="2"/>
        <v>#REF!</v>
      </c>
      <c r="Q11" s="53">
        <f t="shared" si="2"/>
        <v>490</v>
      </c>
      <c r="R11" s="84" t="e">
        <f t="shared" si="2"/>
        <v>#REF!</v>
      </c>
      <c r="S11" s="210">
        <f t="shared" si="2"/>
        <v>436</v>
      </c>
      <c r="T11" s="53">
        <f t="shared" si="2"/>
        <v>0</v>
      </c>
      <c r="U11" s="114">
        <f t="shared" si="2"/>
        <v>504</v>
      </c>
      <c r="V11" s="214" t="e">
        <f t="shared" si="2"/>
        <v>#REF!</v>
      </c>
      <c r="W11" s="53">
        <f t="shared" si="2"/>
        <v>112</v>
      </c>
      <c r="X11" s="53">
        <f t="shared" si="2"/>
        <v>66</v>
      </c>
      <c r="Y11" s="53">
        <f>SUM(Y13:Y31)</f>
        <v>90</v>
      </c>
      <c r="Z11" s="115"/>
      <c r="AA11" s="137"/>
    </row>
    <row r="12" spans="1:34" ht="28.5" customHeight="1" thickBot="1" x14ac:dyDescent="0.2">
      <c r="A12" s="200" t="s">
        <v>375</v>
      </c>
      <c r="B12" s="201" t="s">
        <v>341</v>
      </c>
      <c r="C12" s="157"/>
      <c r="D12" s="255"/>
      <c r="E12" s="547"/>
      <c r="F12" s="211">
        <f t="shared" ref="F12:I12" si="3">F13+F14+F15+F16+F17+F18+F19+F20</f>
        <v>1867</v>
      </c>
      <c r="G12" s="49">
        <f t="shared" si="3"/>
        <v>0</v>
      </c>
      <c r="H12" s="49">
        <f t="shared" si="3"/>
        <v>645</v>
      </c>
      <c r="I12" s="53">
        <f t="shared" si="3"/>
        <v>0</v>
      </c>
      <c r="J12" s="53">
        <f>J13+J14+J15+J16+J17+J18+J19+J20</f>
        <v>1222</v>
      </c>
      <c r="K12" s="49">
        <f t="shared" ref="K12:X12" si="4">K13+K14+K15+K16+K17+K18+K19+K20</f>
        <v>846</v>
      </c>
      <c r="L12" s="49">
        <f t="shared" si="4"/>
        <v>376</v>
      </c>
      <c r="M12" s="49">
        <f t="shared" si="4"/>
        <v>0</v>
      </c>
      <c r="N12" s="383">
        <f t="shared" si="4"/>
        <v>0</v>
      </c>
      <c r="O12" s="85">
        <f t="shared" si="4"/>
        <v>320</v>
      </c>
      <c r="P12" s="49">
        <f t="shared" si="4"/>
        <v>0</v>
      </c>
      <c r="Q12" s="49">
        <f t="shared" si="4"/>
        <v>312</v>
      </c>
      <c r="R12" s="546">
        <f t="shared" si="4"/>
        <v>0</v>
      </c>
      <c r="S12" s="322">
        <f t="shared" si="4"/>
        <v>266</v>
      </c>
      <c r="T12" s="323">
        <f t="shared" si="4"/>
        <v>0</v>
      </c>
      <c r="U12" s="324">
        <f t="shared" si="4"/>
        <v>288</v>
      </c>
      <c r="V12" s="85">
        <f t="shared" si="4"/>
        <v>0</v>
      </c>
      <c r="W12" s="49">
        <f t="shared" si="4"/>
        <v>0</v>
      </c>
      <c r="X12" s="49">
        <f t="shared" si="4"/>
        <v>36</v>
      </c>
      <c r="Y12" s="49"/>
      <c r="Z12" s="131"/>
      <c r="AA12" s="137"/>
    </row>
    <row r="13" spans="1:34" ht="13.5" customHeight="1" x14ac:dyDescent="0.15">
      <c r="A13" s="202" t="s">
        <v>343</v>
      </c>
      <c r="B13" s="203" t="s">
        <v>84</v>
      </c>
      <c r="C13" s="57"/>
      <c r="D13" s="256" t="s">
        <v>188</v>
      </c>
      <c r="E13" s="534"/>
      <c r="F13" s="169">
        <v>170</v>
      </c>
      <c r="G13" s="536"/>
      <c r="H13" s="536">
        <v>46</v>
      </c>
      <c r="I13" s="536"/>
      <c r="J13" s="62">
        <f t="shared" ref="J13:J17" si="5">O13+Q13+S13+U13+W13+X13</f>
        <v>124</v>
      </c>
      <c r="K13" s="46">
        <v>124</v>
      </c>
      <c r="L13" s="380"/>
      <c r="M13" s="212"/>
      <c r="N13" s="109"/>
      <c r="O13" s="151">
        <v>28</v>
      </c>
      <c r="P13" s="61"/>
      <c r="Q13" s="109">
        <v>32</v>
      </c>
      <c r="R13" s="534"/>
      <c r="S13" s="325">
        <v>34</v>
      </c>
      <c r="T13" s="326"/>
      <c r="U13" s="327">
        <v>30</v>
      </c>
      <c r="V13" s="534"/>
      <c r="W13" s="119"/>
      <c r="X13" s="46"/>
      <c r="Y13" s="46"/>
      <c r="Z13" s="132"/>
      <c r="AA13" s="231">
        <f>O13+Q13+S13+U13+W13+X13</f>
        <v>124</v>
      </c>
    </row>
    <row r="14" spans="1:34" ht="13.5" customHeight="1" x14ac:dyDescent="0.15">
      <c r="A14" s="202" t="s">
        <v>344</v>
      </c>
      <c r="B14" s="203" t="s">
        <v>85</v>
      </c>
      <c r="C14" s="57"/>
      <c r="D14" s="256" t="s">
        <v>189</v>
      </c>
      <c r="E14" s="534"/>
      <c r="F14" s="119">
        <v>272</v>
      </c>
      <c r="G14" s="536"/>
      <c r="H14" s="536">
        <v>90</v>
      </c>
      <c r="I14" s="536"/>
      <c r="J14" s="62">
        <v>182</v>
      </c>
      <c r="K14" s="46">
        <v>182</v>
      </c>
      <c r="L14" s="46"/>
      <c r="M14" s="212"/>
      <c r="N14" s="109"/>
      <c r="O14" s="151">
        <v>66</v>
      </c>
      <c r="P14" s="61"/>
      <c r="Q14" s="109">
        <v>46</v>
      </c>
      <c r="R14" s="534"/>
      <c r="S14" s="325">
        <v>34</v>
      </c>
      <c r="T14" s="326"/>
      <c r="U14" s="327">
        <v>36</v>
      </c>
      <c r="V14" s="534"/>
      <c r="W14" s="119"/>
      <c r="X14" s="46"/>
      <c r="Y14" s="46"/>
      <c r="Z14" s="132"/>
      <c r="AA14" s="231">
        <f t="shared" ref="AA14:AA59" si="6">O14+Q14+S14+U14+W14+X14</f>
        <v>182</v>
      </c>
    </row>
    <row r="15" spans="1:34" ht="13.5" customHeight="1" x14ac:dyDescent="0.15">
      <c r="A15" s="202" t="s">
        <v>345</v>
      </c>
      <c r="B15" s="203" t="s">
        <v>86</v>
      </c>
      <c r="C15" s="57"/>
      <c r="D15" s="256" t="s">
        <v>189</v>
      </c>
      <c r="E15" s="534"/>
      <c r="F15" s="119">
        <v>250</v>
      </c>
      <c r="G15" s="536"/>
      <c r="H15" s="536">
        <v>78</v>
      </c>
      <c r="I15" s="536"/>
      <c r="J15" s="62">
        <f t="shared" si="5"/>
        <v>172</v>
      </c>
      <c r="K15" s="46"/>
      <c r="L15" s="46">
        <v>172</v>
      </c>
      <c r="M15" s="212"/>
      <c r="N15" s="109"/>
      <c r="O15" s="151">
        <v>52</v>
      </c>
      <c r="P15" s="61"/>
      <c r="Q15" s="46">
        <v>54</v>
      </c>
      <c r="R15" s="533"/>
      <c r="S15" s="325">
        <v>34</v>
      </c>
      <c r="T15" s="326"/>
      <c r="U15" s="328">
        <v>32</v>
      </c>
      <c r="V15" s="533"/>
      <c r="W15" s="119"/>
      <c r="X15" s="46"/>
      <c r="Y15" s="46"/>
      <c r="Z15" s="132"/>
      <c r="AA15" s="231">
        <f t="shared" si="6"/>
        <v>172</v>
      </c>
    </row>
    <row r="16" spans="1:34" ht="13.5" customHeight="1" x14ac:dyDescent="0.15">
      <c r="A16" s="204" t="s">
        <v>346</v>
      </c>
      <c r="B16" s="400" t="s">
        <v>258</v>
      </c>
      <c r="C16" s="57"/>
      <c r="D16" s="256" t="s">
        <v>188</v>
      </c>
      <c r="E16" s="534"/>
      <c r="F16" s="119">
        <v>464</v>
      </c>
      <c r="G16" s="536"/>
      <c r="H16" s="536">
        <v>140</v>
      </c>
      <c r="I16" s="536"/>
      <c r="J16" s="62">
        <f t="shared" si="5"/>
        <v>324</v>
      </c>
      <c r="K16" s="46">
        <v>324</v>
      </c>
      <c r="L16" s="46"/>
      <c r="M16" s="212"/>
      <c r="N16" s="109"/>
      <c r="O16" s="151">
        <v>72</v>
      </c>
      <c r="P16" s="61"/>
      <c r="Q16" s="46">
        <v>88</v>
      </c>
      <c r="R16" s="533"/>
      <c r="S16" s="325">
        <v>76</v>
      </c>
      <c r="T16" s="326"/>
      <c r="U16" s="328">
        <v>88</v>
      </c>
      <c r="V16" s="533"/>
      <c r="W16" s="119"/>
      <c r="X16" s="99"/>
      <c r="Y16" s="46"/>
      <c r="Z16" s="132"/>
      <c r="AA16" s="231">
        <f t="shared" si="6"/>
        <v>324</v>
      </c>
    </row>
    <row r="17" spans="1:28" ht="12" x14ac:dyDescent="0.15">
      <c r="A17" s="202" t="s">
        <v>347</v>
      </c>
      <c r="B17" s="203" t="s">
        <v>87</v>
      </c>
      <c r="C17" s="57"/>
      <c r="D17" s="256" t="s">
        <v>189</v>
      </c>
      <c r="E17" s="534"/>
      <c r="F17" s="119">
        <v>216</v>
      </c>
      <c r="G17" s="536"/>
      <c r="H17" s="536">
        <v>76</v>
      </c>
      <c r="I17" s="536"/>
      <c r="J17" s="62">
        <f t="shared" si="5"/>
        <v>140</v>
      </c>
      <c r="K17" s="46">
        <v>140</v>
      </c>
      <c r="L17" s="46"/>
      <c r="M17" s="212"/>
      <c r="N17" s="109"/>
      <c r="O17" s="151">
        <v>34</v>
      </c>
      <c r="P17" s="61"/>
      <c r="Q17" s="46">
        <v>8</v>
      </c>
      <c r="R17" s="533"/>
      <c r="S17" s="325">
        <v>54</v>
      </c>
      <c r="T17" s="326"/>
      <c r="U17" s="328">
        <v>44</v>
      </c>
      <c r="V17" s="533"/>
      <c r="W17" s="119"/>
      <c r="X17" s="61"/>
      <c r="Y17" s="46">
        <v>34</v>
      </c>
      <c r="Z17" s="132"/>
      <c r="AA17" s="231">
        <f t="shared" si="6"/>
        <v>140</v>
      </c>
    </row>
    <row r="18" spans="1:28" ht="12" x14ac:dyDescent="0.15">
      <c r="A18" s="202" t="s">
        <v>348</v>
      </c>
      <c r="B18" s="203" t="s">
        <v>88</v>
      </c>
      <c r="C18" s="57"/>
      <c r="D18" s="256" t="s">
        <v>189</v>
      </c>
      <c r="E18" s="534"/>
      <c r="F18" s="119">
        <v>344</v>
      </c>
      <c r="G18" s="536"/>
      <c r="H18" s="536">
        <v>172</v>
      </c>
      <c r="I18" s="536"/>
      <c r="J18" s="62">
        <f>O18+Q18+S18+U18+W18+X18</f>
        <v>172</v>
      </c>
      <c r="K18" s="46"/>
      <c r="L18" s="46">
        <v>172</v>
      </c>
      <c r="M18" s="212"/>
      <c r="N18" s="109"/>
      <c r="O18" s="151">
        <v>34</v>
      </c>
      <c r="P18" s="61"/>
      <c r="Q18" s="46">
        <v>46</v>
      </c>
      <c r="R18" s="533"/>
      <c r="S18" s="325">
        <v>34</v>
      </c>
      <c r="T18" s="326"/>
      <c r="U18" s="328">
        <v>58</v>
      </c>
      <c r="V18" s="533"/>
      <c r="W18" s="119"/>
      <c r="X18" s="61"/>
      <c r="Y18" s="46">
        <v>34</v>
      </c>
      <c r="Z18" s="132"/>
      <c r="AA18" s="231">
        <f t="shared" si="6"/>
        <v>172</v>
      </c>
    </row>
    <row r="19" spans="1:28" ht="24" x14ac:dyDescent="0.15">
      <c r="A19" s="202" t="s">
        <v>349</v>
      </c>
      <c r="B19" s="203" t="s">
        <v>304</v>
      </c>
      <c r="C19" s="57"/>
      <c r="D19" s="256" t="s">
        <v>257</v>
      </c>
      <c r="E19" s="534"/>
      <c r="F19" s="119">
        <v>108</v>
      </c>
      <c r="G19" s="536"/>
      <c r="H19" s="536">
        <v>36</v>
      </c>
      <c r="I19" s="536"/>
      <c r="J19" s="62">
        <f t="shared" ref="J19:J24" si="7">O19+Q19+S19+U19+W19+X19</f>
        <v>72</v>
      </c>
      <c r="K19" s="46">
        <v>56</v>
      </c>
      <c r="L19" s="46">
        <v>16</v>
      </c>
      <c r="M19" s="212"/>
      <c r="N19" s="109"/>
      <c r="O19" s="151">
        <v>34</v>
      </c>
      <c r="P19" s="61"/>
      <c r="Q19" s="46">
        <v>38</v>
      </c>
      <c r="R19" s="533"/>
      <c r="S19" s="325"/>
      <c r="T19" s="326"/>
      <c r="U19" s="328"/>
      <c r="V19" s="533"/>
      <c r="W19" s="119"/>
      <c r="X19" s="46"/>
      <c r="Y19" s="46"/>
      <c r="Z19" s="132"/>
      <c r="AA19" s="231">
        <f t="shared" si="6"/>
        <v>72</v>
      </c>
    </row>
    <row r="20" spans="1:28" ht="12.75" thickBot="1" x14ac:dyDescent="0.2">
      <c r="A20" s="265" t="s">
        <v>350</v>
      </c>
      <c r="B20" s="266" t="s">
        <v>299</v>
      </c>
      <c r="C20" s="267"/>
      <c r="D20" s="256" t="s">
        <v>202</v>
      </c>
      <c r="E20" s="268"/>
      <c r="F20" s="269">
        <v>43</v>
      </c>
      <c r="G20" s="270"/>
      <c r="H20" s="270">
        <v>7</v>
      </c>
      <c r="I20" s="270"/>
      <c r="J20" s="271">
        <f t="shared" si="7"/>
        <v>36</v>
      </c>
      <c r="K20" s="272">
        <v>20</v>
      </c>
      <c r="L20" s="272">
        <v>16</v>
      </c>
      <c r="M20" s="369"/>
      <c r="N20" s="109"/>
      <c r="O20" s="374"/>
      <c r="P20" s="273"/>
      <c r="Q20" s="272"/>
      <c r="R20" s="274"/>
      <c r="S20" s="329"/>
      <c r="T20" s="330"/>
      <c r="U20" s="331"/>
      <c r="V20" s="268"/>
      <c r="W20" s="269"/>
      <c r="X20" s="273">
        <v>36</v>
      </c>
      <c r="Y20" s="46">
        <v>22</v>
      </c>
      <c r="Z20" s="132"/>
      <c r="AA20" s="231">
        <f t="shared" si="6"/>
        <v>36</v>
      </c>
    </row>
    <row r="21" spans="1:28" ht="24.75" thickBot="1" x14ac:dyDescent="0.2">
      <c r="A21" s="200" t="s">
        <v>375</v>
      </c>
      <c r="B21" s="277" t="s">
        <v>342</v>
      </c>
      <c r="C21" s="278"/>
      <c r="D21" s="279"/>
      <c r="E21" s="280"/>
      <c r="F21" s="49">
        <f>F22+F23+F24</f>
        <v>596</v>
      </c>
      <c r="G21" s="49">
        <f t="shared" ref="G21:N21" si="8">G22+G23+G24</f>
        <v>36</v>
      </c>
      <c r="H21" s="49">
        <f t="shared" si="8"/>
        <v>198</v>
      </c>
      <c r="I21" s="49">
        <f t="shared" si="8"/>
        <v>0</v>
      </c>
      <c r="J21" s="53">
        <f t="shared" si="8"/>
        <v>398</v>
      </c>
      <c r="K21" s="49">
        <f t="shared" si="8"/>
        <v>230</v>
      </c>
      <c r="L21" s="49">
        <f t="shared" si="8"/>
        <v>168</v>
      </c>
      <c r="M21" s="49">
        <f t="shared" si="8"/>
        <v>0</v>
      </c>
      <c r="N21" s="383">
        <f t="shared" si="8"/>
        <v>0</v>
      </c>
      <c r="O21" s="85">
        <f>O22+O23+O24</f>
        <v>124</v>
      </c>
      <c r="P21" s="49" t="e">
        <f>P22+P23+#REF!+#REF!+#REF!+P24</f>
        <v>#REF!</v>
      </c>
      <c r="Q21" s="49">
        <f>Q22+Q23+Q24</f>
        <v>102</v>
      </c>
      <c r="R21" s="546" t="e">
        <f>R22+R23+#REF!+#REF!+#REF!+R24</f>
        <v>#REF!</v>
      </c>
      <c r="S21" s="322">
        <f>S22+S23+S24</f>
        <v>68</v>
      </c>
      <c r="T21" s="402">
        <f t="shared" ref="T21:U21" si="9">T22+T23+T24</f>
        <v>0</v>
      </c>
      <c r="U21" s="323">
        <f t="shared" si="9"/>
        <v>104</v>
      </c>
      <c r="V21" s="547" t="e">
        <f>V22+V23+#REF!+#REF!+#REF!+V24</f>
        <v>#REF!</v>
      </c>
      <c r="W21" s="211">
        <f>W22+W23+W24</f>
        <v>0</v>
      </c>
      <c r="X21" s="49">
        <f>X22+X23+X24</f>
        <v>0</v>
      </c>
      <c r="Y21" s="46"/>
      <c r="Z21" s="132"/>
      <c r="AA21" s="231">
        <f t="shared" si="6"/>
        <v>398</v>
      </c>
    </row>
    <row r="22" spans="1:28" ht="12" x14ac:dyDescent="0.15">
      <c r="A22" s="264" t="s">
        <v>351</v>
      </c>
      <c r="B22" s="401" t="s">
        <v>305</v>
      </c>
      <c r="C22" s="248"/>
      <c r="D22" s="258" t="s">
        <v>189</v>
      </c>
      <c r="E22" s="215"/>
      <c r="F22" s="275">
        <v>248</v>
      </c>
      <c r="G22" s="238"/>
      <c r="H22" s="238">
        <v>82</v>
      </c>
      <c r="I22" s="238"/>
      <c r="J22" s="239">
        <f t="shared" si="7"/>
        <v>166</v>
      </c>
      <c r="K22" s="205">
        <v>44</v>
      </c>
      <c r="L22" s="205">
        <v>122</v>
      </c>
      <c r="M22" s="224"/>
      <c r="N22" s="109"/>
      <c r="O22" s="375">
        <v>34</v>
      </c>
      <c r="P22" s="276"/>
      <c r="Q22" s="205">
        <v>52</v>
      </c>
      <c r="R22" s="217"/>
      <c r="S22" s="332">
        <v>32</v>
      </c>
      <c r="T22" s="333"/>
      <c r="U22" s="334">
        <v>48</v>
      </c>
      <c r="V22" s="215"/>
      <c r="W22" s="216"/>
      <c r="X22" s="217"/>
      <c r="Y22" s="46"/>
      <c r="Z22" s="132"/>
      <c r="AA22" s="231">
        <f t="shared" si="6"/>
        <v>166</v>
      </c>
    </row>
    <row r="23" spans="1:28" ht="12" x14ac:dyDescent="0.15">
      <c r="A23" s="204" t="s">
        <v>352</v>
      </c>
      <c r="B23" s="400" t="s">
        <v>89</v>
      </c>
      <c r="C23" s="57"/>
      <c r="D23" s="256" t="s">
        <v>188</v>
      </c>
      <c r="E23" s="534"/>
      <c r="F23" s="209">
        <v>294</v>
      </c>
      <c r="G23" s="536"/>
      <c r="H23" s="536">
        <v>98</v>
      </c>
      <c r="I23" s="536"/>
      <c r="J23" s="62">
        <f t="shared" si="7"/>
        <v>196</v>
      </c>
      <c r="K23" s="46">
        <v>150</v>
      </c>
      <c r="L23" s="46">
        <v>46</v>
      </c>
      <c r="M23" s="212"/>
      <c r="N23" s="109"/>
      <c r="O23" s="151">
        <v>54</v>
      </c>
      <c r="P23" s="61"/>
      <c r="Q23" s="46">
        <v>50</v>
      </c>
      <c r="R23" s="533"/>
      <c r="S23" s="325">
        <v>36</v>
      </c>
      <c r="T23" s="326"/>
      <c r="U23" s="327">
        <v>56</v>
      </c>
      <c r="V23" s="534"/>
      <c r="W23" s="119"/>
      <c r="X23" s="46"/>
      <c r="Y23" s="46"/>
      <c r="Z23" s="132"/>
      <c r="AA23" s="231">
        <f t="shared" si="6"/>
        <v>196</v>
      </c>
    </row>
    <row r="24" spans="1:28" ht="12.75" thickBot="1" x14ac:dyDescent="0.2">
      <c r="A24" s="202" t="s">
        <v>353</v>
      </c>
      <c r="B24" s="203" t="s">
        <v>368</v>
      </c>
      <c r="C24" s="79"/>
      <c r="D24" s="256" t="s">
        <v>202</v>
      </c>
      <c r="E24" s="282"/>
      <c r="F24" s="46">
        <v>54</v>
      </c>
      <c r="G24" s="46">
        <f>K24+M24+P24+R24+T24+U24</f>
        <v>36</v>
      </c>
      <c r="H24" s="46">
        <v>18</v>
      </c>
      <c r="I24" s="62">
        <f>M24+P24+R24+T24+V24+W24</f>
        <v>0</v>
      </c>
      <c r="J24" s="62">
        <f t="shared" si="7"/>
        <v>36</v>
      </c>
      <c r="K24" s="46">
        <v>36</v>
      </c>
      <c r="L24" s="46"/>
      <c r="M24" s="212"/>
      <c r="N24" s="109"/>
      <c r="O24" s="119">
        <v>36</v>
      </c>
      <c r="P24" s="46"/>
      <c r="Q24" s="46"/>
      <c r="R24" s="99"/>
      <c r="S24" s="325"/>
      <c r="T24" s="328"/>
      <c r="U24" s="328"/>
      <c r="V24" s="99"/>
      <c r="W24" s="119"/>
      <c r="X24" s="46"/>
      <c r="Y24" s="197"/>
      <c r="Z24" s="225"/>
      <c r="AA24" s="231">
        <f t="shared" si="6"/>
        <v>36</v>
      </c>
    </row>
    <row r="25" spans="1:28" ht="12.75" thickBot="1" x14ac:dyDescent="0.2">
      <c r="A25" s="467"/>
      <c r="B25" s="468" t="s">
        <v>378</v>
      </c>
      <c r="C25" s="79"/>
      <c r="D25" s="423"/>
      <c r="E25" s="282"/>
      <c r="F25" s="284"/>
      <c r="G25" s="284"/>
      <c r="H25" s="284"/>
      <c r="I25" s="232"/>
      <c r="J25" s="232"/>
      <c r="K25" s="284"/>
      <c r="L25" s="284"/>
      <c r="M25" s="282"/>
      <c r="N25" s="425"/>
      <c r="O25" s="283"/>
      <c r="P25" s="284"/>
      <c r="Q25" s="284"/>
      <c r="R25" s="285"/>
      <c r="S25" s="336"/>
      <c r="T25" s="337"/>
      <c r="U25" s="337" t="s">
        <v>42</v>
      </c>
      <c r="V25" s="285"/>
      <c r="W25" s="286"/>
      <c r="X25" s="284"/>
      <c r="Y25" s="424"/>
      <c r="Z25" s="225"/>
      <c r="AA25" s="231"/>
    </row>
    <row r="26" spans="1:28" ht="12.75" thickBot="1" x14ac:dyDescent="0.2">
      <c r="A26" s="287" t="s">
        <v>389</v>
      </c>
      <c r="B26" s="277" t="s">
        <v>384</v>
      </c>
      <c r="C26" s="278"/>
      <c r="D26" s="279"/>
      <c r="E26" s="280"/>
      <c r="F26" s="49">
        <f>F27+F28+F29+F30+F31+F32</f>
        <v>615</v>
      </c>
      <c r="G26" s="49">
        <f t="shared" ref="G26:X26" si="10">G27+G28+G29+G30+G31+G32</f>
        <v>0</v>
      </c>
      <c r="H26" s="49">
        <f t="shared" si="10"/>
        <v>183</v>
      </c>
      <c r="I26" s="49">
        <f t="shared" si="10"/>
        <v>0</v>
      </c>
      <c r="J26" s="49">
        <f t="shared" si="10"/>
        <v>432</v>
      </c>
      <c r="K26" s="49">
        <f t="shared" si="10"/>
        <v>346</v>
      </c>
      <c r="L26" s="49">
        <f t="shared" si="10"/>
        <v>66</v>
      </c>
      <c r="M26" s="49">
        <f t="shared" si="10"/>
        <v>0</v>
      </c>
      <c r="N26" s="49">
        <f t="shared" si="10"/>
        <v>0</v>
      </c>
      <c r="O26" s="49">
        <f t="shared" si="10"/>
        <v>0</v>
      </c>
      <c r="P26" s="49">
        <f t="shared" si="10"/>
        <v>0</v>
      </c>
      <c r="Q26" s="49">
        <f t="shared" si="10"/>
        <v>76</v>
      </c>
      <c r="R26" s="49">
        <f t="shared" si="10"/>
        <v>0</v>
      </c>
      <c r="S26" s="49">
        <f t="shared" si="10"/>
        <v>102</v>
      </c>
      <c r="T26" s="49">
        <f t="shared" si="10"/>
        <v>0</v>
      </c>
      <c r="U26" s="49">
        <f t="shared" si="10"/>
        <v>112</v>
      </c>
      <c r="V26" s="49">
        <f t="shared" si="10"/>
        <v>0</v>
      </c>
      <c r="W26" s="49">
        <f t="shared" si="10"/>
        <v>112</v>
      </c>
      <c r="X26" s="49">
        <f t="shared" si="10"/>
        <v>30</v>
      </c>
      <c r="Y26" s="151"/>
      <c r="Z26" s="132"/>
      <c r="AA26" s="231">
        <f t="shared" si="6"/>
        <v>432</v>
      </c>
    </row>
    <row r="27" spans="1:28" ht="12.75" thickBot="1" x14ac:dyDescent="0.2">
      <c r="A27" s="470" t="s">
        <v>377</v>
      </c>
      <c r="B27" s="203" t="s">
        <v>369</v>
      </c>
      <c r="C27" s="57"/>
      <c r="D27" s="256" t="s">
        <v>333</v>
      </c>
      <c r="E27" s="534"/>
      <c r="F27" s="119">
        <v>162</v>
      </c>
      <c r="G27" s="536"/>
      <c r="H27" s="536">
        <v>48</v>
      </c>
      <c r="I27" s="536"/>
      <c r="J27" s="62">
        <f t="shared" ref="J27:J29" si="11">O27+Q27+S27+U27+W27+X27</f>
        <v>114</v>
      </c>
      <c r="K27" s="46">
        <v>74</v>
      </c>
      <c r="L27" s="46">
        <v>40</v>
      </c>
      <c r="M27" s="212"/>
      <c r="N27" s="109"/>
      <c r="O27" s="151"/>
      <c r="P27" s="61"/>
      <c r="Q27" s="46">
        <v>44</v>
      </c>
      <c r="R27" s="533"/>
      <c r="S27" s="325">
        <v>34</v>
      </c>
      <c r="T27" s="326"/>
      <c r="U27" s="328">
        <v>36</v>
      </c>
      <c r="V27" s="533"/>
      <c r="W27" s="119"/>
      <c r="X27" s="554"/>
      <c r="Y27" s="151"/>
      <c r="Z27" s="132"/>
      <c r="AA27" s="231">
        <f t="shared" si="6"/>
        <v>114</v>
      </c>
    </row>
    <row r="28" spans="1:28" ht="12.75" thickBot="1" x14ac:dyDescent="0.2">
      <c r="A28" s="471" t="s">
        <v>385</v>
      </c>
      <c r="B28" s="203" t="s">
        <v>390</v>
      </c>
      <c r="C28" s="157"/>
      <c r="D28" s="256" t="s">
        <v>202</v>
      </c>
      <c r="E28" s="151"/>
      <c r="F28" s="46">
        <v>54</v>
      </c>
      <c r="G28" s="46"/>
      <c r="H28" s="46">
        <v>18</v>
      </c>
      <c r="I28" s="46"/>
      <c r="J28" s="62">
        <v>36</v>
      </c>
      <c r="K28" s="46">
        <v>20</v>
      </c>
      <c r="L28" s="46">
        <v>16</v>
      </c>
      <c r="M28" s="212"/>
      <c r="N28" s="109"/>
      <c r="O28" s="151"/>
      <c r="P28" s="46"/>
      <c r="Q28" s="46"/>
      <c r="R28" s="99"/>
      <c r="S28" s="325"/>
      <c r="T28" s="328"/>
      <c r="U28" s="328"/>
      <c r="V28" s="99"/>
      <c r="W28" s="119">
        <v>36</v>
      </c>
      <c r="X28" s="46"/>
      <c r="Y28" s="151"/>
      <c r="Z28" s="132"/>
      <c r="AA28" s="231">
        <f t="shared" si="6"/>
        <v>36</v>
      </c>
    </row>
    <row r="29" spans="1:28" ht="12" x14ac:dyDescent="0.15">
      <c r="A29" s="202" t="s">
        <v>386</v>
      </c>
      <c r="B29" s="203" t="s">
        <v>370</v>
      </c>
      <c r="C29" s="247"/>
      <c r="D29" s="256" t="s">
        <v>189</v>
      </c>
      <c r="E29" s="535"/>
      <c r="F29" s="46">
        <v>250</v>
      </c>
      <c r="G29" s="536"/>
      <c r="H29" s="536">
        <v>78</v>
      </c>
      <c r="I29" s="536"/>
      <c r="J29" s="62">
        <f t="shared" si="11"/>
        <v>172</v>
      </c>
      <c r="K29" s="46">
        <v>172</v>
      </c>
      <c r="L29" s="46"/>
      <c r="M29" s="212"/>
      <c r="N29" s="109"/>
      <c r="O29" s="151"/>
      <c r="P29" s="536"/>
      <c r="Q29" s="46"/>
      <c r="R29" s="533"/>
      <c r="S29" s="325">
        <v>46</v>
      </c>
      <c r="T29" s="335"/>
      <c r="U29" s="328">
        <v>56</v>
      </c>
      <c r="V29" s="533"/>
      <c r="W29" s="119">
        <v>40</v>
      </c>
      <c r="X29" s="46">
        <v>30</v>
      </c>
      <c r="Y29" s="151"/>
      <c r="Z29" s="132"/>
      <c r="AA29" s="231">
        <f t="shared" si="6"/>
        <v>172</v>
      </c>
    </row>
    <row r="30" spans="1:28" ht="12.75" thickBot="1" x14ac:dyDescent="0.2">
      <c r="A30" s="202" t="s">
        <v>387</v>
      </c>
      <c r="B30" s="426" t="s">
        <v>322</v>
      </c>
      <c r="C30" s="267"/>
      <c r="D30" s="256" t="s">
        <v>202</v>
      </c>
      <c r="E30" s="534"/>
      <c r="F30" s="119">
        <v>54</v>
      </c>
      <c r="G30" s="534"/>
      <c r="H30" s="536">
        <v>18</v>
      </c>
      <c r="I30" s="534"/>
      <c r="J30" s="62">
        <v>36</v>
      </c>
      <c r="K30" s="99">
        <v>26</v>
      </c>
      <c r="L30" s="46">
        <v>10</v>
      </c>
      <c r="M30" s="99"/>
      <c r="N30" s="109"/>
      <c r="O30" s="151"/>
      <c r="P30" s="534"/>
      <c r="Q30" s="99"/>
      <c r="R30" s="534"/>
      <c r="S30" s="325"/>
      <c r="T30" s="427"/>
      <c r="U30" s="428"/>
      <c r="V30" s="534"/>
      <c r="W30" s="119">
        <v>36</v>
      </c>
      <c r="X30" s="205"/>
      <c r="Y30" s="151"/>
      <c r="Z30" s="132"/>
      <c r="AA30" s="231">
        <f t="shared" si="6"/>
        <v>36</v>
      </c>
    </row>
    <row r="31" spans="1:28" ht="12.75" thickBot="1" x14ac:dyDescent="0.2">
      <c r="A31" s="429" t="s">
        <v>388</v>
      </c>
      <c r="B31" s="430" t="s">
        <v>306</v>
      </c>
      <c r="C31" s="431"/>
      <c r="D31" s="432" t="s">
        <v>202</v>
      </c>
      <c r="E31" s="433"/>
      <c r="F31" s="434">
        <v>63</v>
      </c>
      <c r="G31" s="435"/>
      <c r="H31" s="435">
        <v>21</v>
      </c>
      <c r="I31" s="435"/>
      <c r="J31" s="436">
        <v>42</v>
      </c>
      <c r="K31" s="437">
        <v>22</v>
      </c>
      <c r="L31" s="437"/>
      <c r="M31" s="438"/>
      <c r="N31" s="439"/>
      <c r="O31" s="440"/>
      <c r="P31" s="441"/>
      <c r="Q31" s="437"/>
      <c r="R31" s="442"/>
      <c r="S31" s="443">
        <v>22</v>
      </c>
      <c r="T31" s="444"/>
      <c r="U31" s="445">
        <v>20</v>
      </c>
      <c r="V31" s="442"/>
      <c r="W31" s="434"/>
      <c r="X31" s="437"/>
      <c r="Y31" s="46"/>
      <c r="Z31" s="132"/>
      <c r="AA31" s="231">
        <f t="shared" si="6"/>
        <v>42</v>
      </c>
      <c r="AB31" s="82"/>
    </row>
    <row r="32" spans="1:28" ht="13.5" thickTop="1" thickBot="1" x14ac:dyDescent="0.2">
      <c r="A32" s="429" t="s">
        <v>433</v>
      </c>
      <c r="B32" s="755" t="s">
        <v>434</v>
      </c>
      <c r="C32" s="431"/>
      <c r="D32" s="432" t="s">
        <v>202</v>
      </c>
      <c r="E32" s="433"/>
      <c r="F32" s="434">
        <v>32</v>
      </c>
      <c r="G32" s="433"/>
      <c r="H32" s="435"/>
      <c r="I32" s="433"/>
      <c r="J32" s="436">
        <v>32</v>
      </c>
      <c r="K32" s="756">
        <v>32</v>
      </c>
      <c r="L32" s="437"/>
      <c r="M32" s="438"/>
      <c r="N32" s="439"/>
      <c r="O32" s="440"/>
      <c r="P32" s="433"/>
      <c r="Q32" s="756">
        <v>32</v>
      </c>
      <c r="R32" s="433"/>
      <c r="S32" s="443"/>
      <c r="T32" s="757"/>
      <c r="U32" s="758"/>
      <c r="V32" s="433"/>
      <c r="W32" s="434"/>
      <c r="X32" s="437"/>
      <c r="Y32" s="542"/>
      <c r="Z32" s="116"/>
      <c r="AA32" s="231">
        <f t="shared" si="6"/>
        <v>32</v>
      </c>
      <c r="AB32" s="538"/>
    </row>
    <row r="33" spans="1:27" ht="22.5" thickTop="1" thickBot="1" x14ac:dyDescent="0.2">
      <c r="A33" s="454" t="s">
        <v>158</v>
      </c>
      <c r="B33" s="455" t="s">
        <v>159</v>
      </c>
      <c r="C33" s="456"/>
      <c r="D33" s="457"/>
      <c r="E33" s="458"/>
      <c r="F33" s="459">
        <f>SUM(F34:F41)</f>
        <v>455</v>
      </c>
      <c r="G33" s="460">
        <f t="shared" ref="G33:L33" si="12">SUM(G34:G41)</f>
        <v>0</v>
      </c>
      <c r="H33" s="461">
        <f t="shared" si="12"/>
        <v>151</v>
      </c>
      <c r="I33" s="458">
        <f t="shared" si="12"/>
        <v>0</v>
      </c>
      <c r="J33" s="461">
        <f t="shared" si="12"/>
        <v>304</v>
      </c>
      <c r="K33" s="456">
        <f t="shared" si="12"/>
        <v>204</v>
      </c>
      <c r="L33" s="461">
        <f t="shared" si="12"/>
        <v>100</v>
      </c>
      <c r="M33" s="458"/>
      <c r="N33" s="462"/>
      <c r="O33" s="463">
        <f>SUM(O34:O41)</f>
        <v>70</v>
      </c>
      <c r="P33" s="464">
        <f t="shared" ref="P33:X33" si="13">SUM(P34:P41)</f>
        <v>0</v>
      </c>
      <c r="Q33" s="465">
        <f t="shared" si="13"/>
        <v>42</v>
      </c>
      <c r="R33" s="464">
        <f t="shared" si="13"/>
        <v>0</v>
      </c>
      <c r="S33" s="459">
        <f t="shared" si="13"/>
        <v>34</v>
      </c>
      <c r="T33" s="464">
        <f t="shared" si="13"/>
        <v>0</v>
      </c>
      <c r="U33" s="465">
        <f t="shared" si="13"/>
        <v>74</v>
      </c>
      <c r="V33" s="464">
        <f t="shared" si="13"/>
        <v>0</v>
      </c>
      <c r="W33" s="459">
        <f t="shared" si="13"/>
        <v>36</v>
      </c>
      <c r="X33" s="461">
        <f t="shared" si="13"/>
        <v>48</v>
      </c>
      <c r="Y33" s="51"/>
      <c r="Z33" s="115"/>
      <c r="AA33" s="231">
        <f t="shared" si="6"/>
        <v>304</v>
      </c>
    </row>
    <row r="34" spans="1:27" ht="11.25" thickTop="1" x14ac:dyDescent="0.15">
      <c r="A34" s="205" t="s">
        <v>161</v>
      </c>
      <c r="B34" s="446" t="s">
        <v>160</v>
      </c>
      <c r="C34" s="248"/>
      <c r="D34" s="447" t="s">
        <v>202</v>
      </c>
      <c r="E34" s="448"/>
      <c r="F34" s="149">
        <v>51</v>
      </c>
      <c r="G34" s="449"/>
      <c r="H34" s="449">
        <v>17</v>
      </c>
      <c r="I34" s="449"/>
      <c r="J34" s="81">
        <v>34</v>
      </c>
      <c r="K34" s="80">
        <v>10</v>
      </c>
      <c r="L34" s="80">
        <v>24</v>
      </c>
      <c r="M34" s="385"/>
      <c r="N34" s="386"/>
      <c r="O34" s="399"/>
      <c r="P34" s="450"/>
      <c r="Q34" s="80"/>
      <c r="R34" s="248"/>
      <c r="S34" s="451">
        <v>34</v>
      </c>
      <c r="T34" s="452"/>
      <c r="U34" s="453"/>
      <c r="V34" s="248"/>
      <c r="W34" s="149"/>
      <c r="X34" s="80"/>
      <c r="Y34" s="21"/>
      <c r="Z34" s="132"/>
      <c r="AA34" s="231">
        <f t="shared" si="6"/>
        <v>34</v>
      </c>
    </row>
    <row r="35" spans="1:27" x14ac:dyDescent="0.15">
      <c r="A35" s="46" t="s">
        <v>251</v>
      </c>
      <c r="B35" s="19" t="s">
        <v>15</v>
      </c>
      <c r="C35" s="57"/>
      <c r="D35" s="257" t="s">
        <v>202</v>
      </c>
      <c r="E35" s="142"/>
      <c r="F35" s="121">
        <v>48</v>
      </c>
      <c r="G35" s="189"/>
      <c r="H35" s="189">
        <v>16</v>
      </c>
      <c r="I35" s="189"/>
      <c r="J35" s="32">
        <v>32</v>
      </c>
      <c r="K35" s="105">
        <v>22</v>
      </c>
      <c r="L35" s="105">
        <v>10</v>
      </c>
      <c r="M35" s="56"/>
      <c r="N35" s="113"/>
      <c r="O35" s="26">
        <v>32</v>
      </c>
      <c r="P35" s="21"/>
      <c r="Q35" s="105"/>
      <c r="R35" s="57"/>
      <c r="S35" s="338"/>
      <c r="T35" s="339"/>
      <c r="U35" s="340"/>
      <c r="V35" s="57"/>
      <c r="W35" s="121"/>
      <c r="X35" s="105"/>
      <c r="Y35" s="21"/>
      <c r="Z35" s="132"/>
      <c r="AA35" s="231">
        <f t="shared" si="6"/>
        <v>32</v>
      </c>
    </row>
    <row r="36" spans="1:27" x14ac:dyDescent="0.15">
      <c r="A36" s="46" t="s">
        <v>163</v>
      </c>
      <c r="B36" s="47" t="s">
        <v>162</v>
      </c>
      <c r="C36" s="57"/>
      <c r="D36" s="256" t="s">
        <v>371</v>
      </c>
      <c r="E36" s="142"/>
      <c r="F36" s="121">
        <v>63</v>
      </c>
      <c r="G36" s="189"/>
      <c r="H36" s="189">
        <v>21</v>
      </c>
      <c r="I36" s="189"/>
      <c r="J36" s="32">
        <f t="shared" ref="J36:J40" si="14">SUM(O36:X36)</f>
        <v>42</v>
      </c>
      <c r="K36" s="105">
        <v>32</v>
      </c>
      <c r="L36" s="105">
        <v>10</v>
      </c>
      <c r="M36" s="56"/>
      <c r="N36" s="113"/>
      <c r="O36" s="26"/>
      <c r="P36" s="21"/>
      <c r="Q36" s="105">
        <v>42</v>
      </c>
      <c r="R36" s="57"/>
      <c r="S36" s="338"/>
      <c r="T36" s="339"/>
      <c r="U36" s="340"/>
      <c r="V36" s="57"/>
      <c r="W36" s="121"/>
      <c r="X36" s="105"/>
      <c r="Y36" s="21"/>
      <c r="Z36" s="132"/>
      <c r="AA36" s="231">
        <f t="shared" si="6"/>
        <v>42</v>
      </c>
    </row>
    <row r="37" spans="1:27" x14ac:dyDescent="0.15">
      <c r="A37" s="46" t="s">
        <v>164</v>
      </c>
      <c r="B37" s="47" t="s">
        <v>16</v>
      </c>
      <c r="C37" s="57"/>
      <c r="D37" s="257" t="s">
        <v>371</v>
      </c>
      <c r="E37" s="142"/>
      <c r="F37" s="121">
        <v>63</v>
      </c>
      <c r="G37" s="189"/>
      <c r="H37" s="189">
        <v>21</v>
      </c>
      <c r="I37" s="189"/>
      <c r="J37" s="32">
        <f t="shared" si="14"/>
        <v>42</v>
      </c>
      <c r="K37" s="105">
        <v>30</v>
      </c>
      <c r="L37" s="105">
        <v>12</v>
      </c>
      <c r="M37" s="56"/>
      <c r="N37" s="113"/>
      <c r="O37" s="26"/>
      <c r="P37" s="21"/>
      <c r="Q37" s="105"/>
      <c r="R37" s="57"/>
      <c r="S37" s="338"/>
      <c r="T37" s="339"/>
      <c r="U37" s="340">
        <v>42</v>
      </c>
      <c r="V37" s="57"/>
      <c r="W37" s="121"/>
      <c r="X37" s="105"/>
      <c r="Y37" s="21"/>
      <c r="Z37" s="132"/>
      <c r="AA37" s="231">
        <f t="shared" si="6"/>
        <v>42</v>
      </c>
    </row>
    <row r="38" spans="1:27" x14ac:dyDescent="0.15">
      <c r="A38" s="46" t="s">
        <v>165</v>
      </c>
      <c r="B38" s="47" t="s">
        <v>167</v>
      </c>
      <c r="C38" s="57"/>
      <c r="D38" s="257" t="s">
        <v>202</v>
      </c>
      <c r="E38" s="142"/>
      <c r="F38" s="121">
        <v>54</v>
      </c>
      <c r="G38" s="189"/>
      <c r="H38" s="189">
        <v>18</v>
      </c>
      <c r="I38" s="189"/>
      <c r="J38" s="32">
        <v>36</v>
      </c>
      <c r="K38" s="105">
        <v>24</v>
      </c>
      <c r="L38" s="105">
        <v>12</v>
      </c>
      <c r="M38" s="56"/>
      <c r="N38" s="113"/>
      <c r="O38" s="26"/>
      <c r="P38" s="23"/>
      <c r="Q38" s="105"/>
      <c r="R38" s="23"/>
      <c r="S38" s="338"/>
      <c r="T38" s="339"/>
      <c r="U38" s="340"/>
      <c r="V38" s="57"/>
      <c r="W38" s="121">
        <v>36</v>
      </c>
      <c r="X38" s="105"/>
      <c r="Y38" s="21"/>
      <c r="Z38" s="132"/>
      <c r="AA38" s="231">
        <f t="shared" si="6"/>
        <v>36</v>
      </c>
    </row>
    <row r="39" spans="1:27" x14ac:dyDescent="0.15">
      <c r="A39" s="46" t="s">
        <v>166</v>
      </c>
      <c r="B39" s="19" t="s">
        <v>17</v>
      </c>
      <c r="C39" s="57"/>
      <c r="D39" s="257" t="s">
        <v>202</v>
      </c>
      <c r="E39" s="142"/>
      <c r="F39" s="121">
        <v>48</v>
      </c>
      <c r="G39" s="189"/>
      <c r="H39" s="189">
        <v>16</v>
      </c>
      <c r="I39" s="189"/>
      <c r="J39" s="32">
        <v>32</v>
      </c>
      <c r="K39" s="105">
        <v>16</v>
      </c>
      <c r="L39" s="105">
        <v>16</v>
      </c>
      <c r="M39" s="370"/>
      <c r="N39" s="113"/>
      <c r="O39" s="26"/>
      <c r="P39" s="23"/>
      <c r="Q39" s="105"/>
      <c r="R39" s="23"/>
      <c r="S39" s="338"/>
      <c r="T39" s="342"/>
      <c r="U39" s="340">
        <v>32</v>
      </c>
      <c r="V39" s="23"/>
      <c r="W39" s="121"/>
      <c r="X39" s="105"/>
      <c r="Y39" s="24"/>
      <c r="Z39" s="132"/>
      <c r="AA39" s="231">
        <f t="shared" si="6"/>
        <v>32</v>
      </c>
    </row>
    <row r="40" spans="1:27" x14ac:dyDescent="0.15">
      <c r="A40" s="58" t="s">
        <v>255</v>
      </c>
      <c r="B40" s="59" t="s">
        <v>320</v>
      </c>
      <c r="C40" s="533"/>
      <c r="D40" s="257" t="s">
        <v>372</v>
      </c>
      <c r="E40" s="147"/>
      <c r="F40" s="119">
        <v>74</v>
      </c>
      <c r="G40" s="536"/>
      <c r="H40" s="536">
        <v>24</v>
      </c>
      <c r="I40" s="536"/>
      <c r="J40" s="62">
        <f t="shared" si="14"/>
        <v>50</v>
      </c>
      <c r="K40" s="46">
        <v>50</v>
      </c>
      <c r="L40" s="46"/>
      <c r="M40" s="212"/>
      <c r="N40" s="109"/>
      <c r="O40" s="151">
        <v>38</v>
      </c>
      <c r="P40" s="534"/>
      <c r="Q40" s="46"/>
      <c r="R40" s="534"/>
      <c r="S40" s="325"/>
      <c r="T40" s="343"/>
      <c r="U40" s="328"/>
      <c r="V40" s="534"/>
      <c r="W40" s="119"/>
      <c r="X40" s="46">
        <v>12</v>
      </c>
      <c r="Y40" s="23"/>
      <c r="Z40" s="132"/>
      <c r="AA40" s="231">
        <f t="shared" si="6"/>
        <v>50</v>
      </c>
    </row>
    <row r="41" spans="1:27" ht="11.25" thickBot="1" x14ac:dyDescent="0.2">
      <c r="A41" s="288" t="s">
        <v>229</v>
      </c>
      <c r="B41" s="289" t="s">
        <v>321</v>
      </c>
      <c r="C41" s="274"/>
      <c r="D41" s="281" t="s">
        <v>202</v>
      </c>
      <c r="E41" s="290"/>
      <c r="F41" s="269">
        <v>54</v>
      </c>
      <c r="G41" s="270"/>
      <c r="H41" s="270">
        <v>18</v>
      </c>
      <c r="I41" s="270"/>
      <c r="J41" s="271">
        <v>36</v>
      </c>
      <c r="K41" s="272">
        <v>20</v>
      </c>
      <c r="L41" s="272">
        <v>16</v>
      </c>
      <c r="M41" s="369"/>
      <c r="N41" s="387"/>
      <c r="O41" s="374"/>
      <c r="P41" s="268"/>
      <c r="Q41" s="272"/>
      <c r="R41" s="268"/>
      <c r="S41" s="344"/>
      <c r="T41" s="345"/>
      <c r="U41" s="346"/>
      <c r="V41" s="268"/>
      <c r="W41" s="269"/>
      <c r="X41" s="272">
        <v>36</v>
      </c>
      <c r="Y41" s="23"/>
      <c r="Z41" s="132"/>
      <c r="AA41" s="231">
        <f t="shared" si="6"/>
        <v>36</v>
      </c>
    </row>
    <row r="42" spans="1:27" ht="11.25" thickBot="1" x14ac:dyDescent="0.2">
      <c r="A42" s="232" t="s">
        <v>168</v>
      </c>
      <c r="B42" s="233" t="s">
        <v>203</v>
      </c>
      <c r="C42" s="247"/>
      <c r="D42" s="259"/>
      <c r="E42" s="163"/>
      <c r="F42" s="236">
        <f>SUM(F44+F51+F55)</f>
        <v>565</v>
      </c>
      <c r="G42" s="234" t="e">
        <f>SUM(G44+G51+G55+#REF!+G59)</f>
        <v>#REF!</v>
      </c>
      <c r="H42" s="234">
        <f>SUM(H44+H51+H55)</f>
        <v>189</v>
      </c>
      <c r="I42" s="234" t="e">
        <f>SUM(I44+I51+I55+#REF!+I59)</f>
        <v>#REF!</v>
      </c>
      <c r="J42" s="234">
        <f>SUM(J44+J51+J55)</f>
        <v>376</v>
      </c>
      <c r="K42" s="234">
        <f>SUM(K44+K51+K55+K59)</f>
        <v>278</v>
      </c>
      <c r="L42" s="234">
        <f>SUM(L44+L51+L55+L59)</f>
        <v>138</v>
      </c>
      <c r="M42" s="234">
        <f t="shared" ref="M42:N42" si="15">SUM(M44+M51+M55+M59)</f>
        <v>0</v>
      </c>
      <c r="N42" s="235">
        <f t="shared" si="15"/>
        <v>1404</v>
      </c>
      <c r="O42" s="376">
        <f>SUM(O44+O51+O55+O59)</f>
        <v>98</v>
      </c>
      <c r="P42" s="234" t="e">
        <f>SUM(P44+P51+P55+#REF!+P59)</f>
        <v>#REF!</v>
      </c>
      <c r="Q42" s="235">
        <f>SUM(Q44+Q51+Q55+Q59)</f>
        <v>296</v>
      </c>
      <c r="R42" s="235">
        <f t="shared" ref="R42:X42" si="16">SUM(R44+R51+R55+R59)</f>
        <v>0</v>
      </c>
      <c r="S42" s="236">
        <f t="shared" si="16"/>
        <v>142</v>
      </c>
      <c r="T42" s="237">
        <f t="shared" si="16"/>
        <v>0</v>
      </c>
      <c r="U42" s="235">
        <f t="shared" si="16"/>
        <v>196</v>
      </c>
      <c r="V42" s="235">
        <f t="shared" si="16"/>
        <v>0</v>
      </c>
      <c r="W42" s="235">
        <f t="shared" si="16"/>
        <v>446</v>
      </c>
      <c r="X42" s="235">
        <f t="shared" si="16"/>
        <v>642</v>
      </c>
      <c r="Y42" s="537"/>
      <c r="Z42" s="116"/>
      <c r="AA42" s="231">
        <f t="shared" si="6"/>
        <v>1820</v>
      </c>
    </row>
    <row r="43" spans="1:27" ht="11.25" thickBot="1" x14ac:dyDescent="0.2">
      <c r="A43" s="49" t="s">
        <v>169</v>
      </c>
      <c r="B43" s="97" t="s">
        <v>18</v>
      </c>
      <c r="C43" s="157"/>
      <c r="D43" s="260"/>
      <c r="E43" s="148"/>
      <c r="F43" s="158"/>
      <c r="G43" s="108"/>
      <c r="H43" s="108"/>
      <c r="I43" s="108"/>
      <c r="J43" s="108"/>
      <c r="K43" s="108"/>
      <c r="L43" s="108"/>
      <c r="M43" s="159"/>
      <c r="N43" s="113"/>
      <c r="O43" s="377"/>
      <c r="P43" s="159"/>
      <c r="Q43" s="160"/>
      <c r="R43" s="161"/>
      <c r="S43" s="161"/>
      <c r="T43" s="162"/>
      <c r="U43" s="160"/>
      <c r="V43" s="162"/>
      <c r="W43" s="148"/>
      <c r="X43" s="108"/>
      <c r="Y43" s="64"/>
      <c r="Z43" s="115"/>
      <c r="AA43" s="231">
        <f t="shared" si="6"/>
        <v>0</v>
      </c>
    </row>
    <row r="44" spans="1:27" ht="32.25" thickBot="1" x14ac:dyDescent="0.2">
      <c r="A44" s="53" t="s">
        <v>170</v>
      </c>
      <c r="B44" s="77" t="s">
        <v>252</v>
      </c>
      <c r="C44" s="68"/>
      <c r="D44" s="254" t="s">
        <v>382</v>
      </c>
      <c r="E44" s="120"/>
      <c r="F44" s="123">
        <f t="shared" ref="F44:I44" si="17">SUM(F45:F50)</f>
        <v>211</v>
      </c>
      <c r="G44" s="31">
        <f t="shared" si="17"/>
        <v>0</v>
      </c>
      <c r="H44" s="31">
        <f t="shared" si="17"/>
        <v>71</v>
      </c>
      <c r="I44" s="31">
        <f t="shared" si="17"/>
        <v>0</v>
      </c>
      <c r="J44" s="31">
        <f>SUM(J45:J48)</f>
        <v>140</v>
      </c>
      <c r="K44" s="31">
        <f t="shared" ref="K44:X44" si="18">SUM(K45:K50)</f>
        <v>90</v>
      </c>
      <c r="L44" s="31">
        <f t="shared" si="18"/>
        <v>50</v>
      </c>
      <c r="M44" s="31">
        <f t="shared" si="18"/>
        <v>0</v>
      </c>
      <c r="N44" s="115">
        <f t="shared" si="18"/>
        <v>324</v>
      </c>
      <c r="O44" s="64">
        <f t="shared" si="18"/>
        <v>98</v>
      </c>
      <c r="P44" s="110">
        <f t="shared" si="18"/>
        <v>0</v>
      </c>
      <c r="Q44" s="115">
        <f t="shared" si="18"/>
        <v>140</v>
      </c>
      <c r="R44" s="64">
        <f t="shared" si="18"/>
        <v>0</v>
      </c>
      <c r="S44" s="76">
        <f t="shared" si="18"/>
        <v>0</v>
      </c>
      <c r="T44" s="110">
        <f t="shared" si="18"/>
        <v>0</v>
      </c>
      <c r="U44" s="111">
        <f t="shared" si="18"/>
        <v>0</v>
      </c>
      <c r="V44" s="110">
        <f t="shared" si="18"/>
        <v>0</v>
      </c>
      <c r="W44" s="120">
        <f t="shared" si="18"/>
        <v>108</v>
      </c>
      <c r="X44" s="31">
        <f t="shared" si="18"/>
        <v>118</v>
      </c>
      <c r="Y44" s="65"/>
      <c r="Z44" s="131"/>
      <c r="AA44" s="231">
        <f t="shared" si="6"/>
        <v>464</v>
      </c>
    </row>
    <row r="45" spans="1:27" ht="21" x14ac:dyDescent="0.15">
      <c r="A45" s="46" t="s">
        <v>171</v>
      </c>
      <c r="B45" s="47" t="s">
        <v>256</v>
      </c>
      <c r="C45" s="57"/>
      <c r="D45" s="261" t="s">
        <v>250</v>
      </c>
      <c r="E45" s="142"/>
      <c r="F45" s="146">
        <v>48</v>
      </c>
      <c r="G45" s="189"/>
      <c r="H45" s="189">
        <v>16</v>
      </c>
      <c r="I45" s="189"/>
      <c r="J45" s="32">
        <v>32</v>
      </c>
      <c r="K45" s="105">
        <v>20</v>
      </c>
      <c r="L45" s="105">
        <v>12</v>
      </c>
      <c r="M45" s="56"/>
      <c r="N45" s="113"/>
      <c r="O45" s="26">
        <v>10</v>
      </c>
      <c r="P45" s="23"/>
      <c r="Q45" s="113">
        <v>22</v>
      </c>
      <c r="R45" s="23"/>
      <c r="S45" s="341"/>
      <c r="T45" s="339"/>
      <c r="U45" s="340"/>
      <c r="V45" s="57"/>
      <c r="W45" s="121"/>
      <c r="X45" s="105"/>
      <c r="Y45" s="24"/>
      <c r="Z45" s="132"/>
      <c r="AA45" s="231">
        <f t="shared" si="6"/>
        <v>32</v>
      </c>
    </row>
    <row r="46" spans="1:27" ht="21" x14ac:dyDescent="0.15">
      <c r="A46" s="46" t="s">
        <v>172</v>
      </c>
      <c r="B46" s="47" t="s">
        <v>230</v>
      </c>
      <c r="C46" s="57"/>
      <c r="D46" s="261" t="s">
        <v>202</v>
      </c>
      <c r="E46" s="143"/>
      <c r="F46" s="121">
        <v>70</v>
      </c>
      <c r="G46" s="189"/>
      <c r="H46" s="189">
        <v>24</v>
      </c>
      <c r="I46" s="189"/>
      <c r="J46" s="32">
        <v>46</v>
      </c>
      <c r="K46" s="105">
        <v>28</v>
      </c>
      <c r="L46" s="105">
        <v>18</v>
      </c>
      <c r="M46" s="56"/>
      <c r="N46" s="113"/>
      <c r="O46" s="26"/>
      <c r="P46" s="24"/>
      <c r="Q46" s="113"/>
      <c r="R46" s="23"/>
      <c r="S46" s="341"/>
      <c r="T46" s="339"/>
      <c r="U46" s="340"/>
      <c r="V46" s="57"/>
      <c r="W46" s="121"/>
      <c r="X46" s="105">
        <v>46</v>
      </c>
      <c r="Y46" s="24"/>
      <c r="Z46" s="132"/>
      <c r="AA46" s="231">
        <f t="shared" si="6"/>
        <v>46</v>
      </c>
    </row>
    <row r="47" spans="1:27" ht="21" x14ac:dyDescent="0.15">
      <c r="A47" s="46" t="s">
        <v>231</v>
      </c>
      <c r="B47" s="47" t="s">
        <v>232</v>
      </c>
      <c r="C47" s="57"/>
      <c r="D47" s="261" t="s">
        <v>202</v>
      </c>
      <c r="E47" s="143"/>
      <c r="F47" s="121">
        <v>42</v>
      </c>
      <c r="G47" s="190"/>
      <c r="H47" s="189">
        <v>14</v>
      </c>
      <c r="I47" s="189"/>
      <c r="J47" s="32">
        <v>28</v>
      </c>
      <c r="K47" s="105">
        <v>18</v>
      </c>
      <c r="L47" s="105">
        <v>10</v>
      </c>
      <c r="M47" s="56"/>
      <c r="N47" s="113"/>
      <c r="O47" s="26">
        <v>28</v>
      </c>
      <c r="P47" s="24"/>
      <c r="Q47" s="113"/>
      <c r="R47" s="23"/>
      <c r="S47" s="341"/>
      <c r="T47" s="339"/>
      <c r="U47" s="340"/>
      <c r="V47" s="57"/>
      <c r="W47" s="121"/>
      <c r="X47" s="105"/>
      <c r="Y47" s="24"/>
      <c r="Z47" s="132"/>
      <c r="AA47" s="231">
        <f t="shared" si="6"/>
        <v>28</v>
      </c>
    </row>
    <row r="48" spans="1:27" ht="21" x14ac:dyDescent="0.15">
      <c r="A48" s="46" t="s">
        <v>233</v>
      </c>
      <c r="B48" s="47" t="s">
        <v>234</v>
      </c>
      <c r="C48" s="57"/>
      <c r="D48" s="261" t="s">
        <v>250</v>
      </c>
      <c r="E48" s="143"/>
      <c r="F48" s="121">
        <v>51</v>
      </c>
      <c r="G48" s="190"/>
      <c r="H48" s="189">
        <v>17</v>
      </c>
      <c r="I48" s="189"/>
      <c r="J48" s="32">
        <v>34</v>
      </c>
      <c r="K48" s="105">
        <v>24</v>
      </c>
      <c r="L48" s="105">
        <v>10</v>
      </c>
      <c r="M48" s="56"/>
      <c r="N48" s="113"/>
      <c r="O48" s="26"/>
      <c r="P48" s="24"/>
      <c r="Q48" s="113">
        <v>34</v>
      </c>
      <c r="R48" s="23"/>
      <c r="S48" s="341"/>
      <c r="T48" s="339"/>
      <c r="U48" s="340"/>
      <c r="V48" s="57"/>
      <c r="W48" s="121"/>
      <c r="X48" s="105"/>
      <c r="Y48" s="24"/>
      <c r="Z48" s="132"/>
      <c r="AA48" s="231">
        <f t="shared" si="6"/>
        <v>34</v>
      </c>
    </row>
    <row r="49" spans="1:27" x14ac:dyDescent="0.15">
      <c r="A49" s="46" t="s">
        <v>173</v>
      </c>
      <c r="B49" s="19" t="s">
        <v>19</v>
      </c>
      <c r="C49" s="57"/>
      <c r="D49" s="256" t="s">
        <v>257</v>
      </c>
      <c r="E49" s="142"/>
      <c r="F49" s="141"/>
      <c r="G49" s="26"/>
      <c r="H49" s="25"/>
      <c r="I49" s="105"/>
      <c r="J49" s="32">
        <f t="shared" ref="J49:J50" si="19">SUM(O49:X49)</f>
        <v>144</v>
      </c>
      <c r="K49" s="105"/>
      <c r="L49" s="105"/>
      <c r="M49" s="56"/>
      <c r="N49" s="113">
        <v>144</v>
      </c>
      <c r="O49" s="378">
        <v>60</v>
      </c>
      <c r="P49" s="22"/>
      <c r="Q49" s="403">
        <v>84</v>
      </c>
      <c r="R49" s="370"/>
      <c r="S49" s="347"/>
      <c r="T49" s="348"/>
      <c r="U49" s="310"/>
      <c r="V49" s="56"/>
      <c r="W49" s="122"/>
      <c r="X49" s="25"/>
      <c r="Y49" s="22"/>
      <c r="Z49" s="113"/>
      <c r="AA49" s="231">
        <f t="shared" si="6"/>
        <v>144</v>
      </c>
    </row>
    <row r="50" spans="1:27" ht="11.25" thickBot="1" x14ac:dyDescent="0.2">
      <c r="A50" s="46" t="s">
        <v>174</v>
      </c>
      <c r="B50" s="47" t="s">
        <v>179</v>
      </c>
      <c r="C50" s="57"/>
      <c r="D50" s="256" t="s">
        <v>381</v>
      </c>
      <c r="E50" s="142"/>
      <c r="F50" s="145"/>
      <c r="G50" s="26"/>
      <c r="H50" s="25"/>
      <c r="I50" s="105"/>
      <c r="J50" s="32">
        <f t="shared" si="19"/>
        <v>180</v>
      </c>
      <c r="K50" s="105"/>
      <c r="L50" s="105"/>
      <c r="M50" s="56"/>
      <c r="N50" s="113">
        <v>180</v>
      </c>
      <c r="O50" s="378"/>
      <c r="P50" s="21"/>
      <c r="Q50" s="403"/>
      <c r="R50" s="23"/>
      <c r="S50" s="347"/>
      <c r="T50" s="339"/>
      <c r="U50" s="310"/>
      <c r="V50" s="57"/>
      <c r="W50" s="122">
        <v>108</v>
      </c>
      <c r="X50" s="25">
        <v>72</v>
      </c>
      <c r="Y50" s="21"/>
      <c r="Z50" s="132"/>
      <c r="AA50" s="231">
        <f t="shared" si="6"/>
        <v>180</v>
      </c>
    </row>
    <row r="51" spans="1:27" ht="126.75" thickBot="1" x14ac:dyDescent="0.2">
      <c r="A51" s="53" t="s">
        <v>236</v>
      </c>
      <c r="B51" s="77" t="s">
        <v>235</v>
      </c>
      <c r="C51" s="249" t="s">
        <v>175</v>
      </c>
      <c r="D51" s="254" t="s">
        <v>382</v>
      </c>
      <c r="E51" s="120"/>
      <c r="F51" s="31">
        <f t="shared" ref="F51:I51" si="20">SUM(F52:F54)</f>
        <v>207</v>
      </c>
      <c r="G51" s="31">
        <f t="shared" si="20"/>
        <v>0</v>
      </c>
      <c r="H51" s="31">
        <f t="shared" si="20"/>
        <v>69</v>
      </c>
      <c r="I51" s="31">
        <f t="shared" si="20"/>
        <v>0</v>
      </c>
      <c r="J51" s="31">
        <f>SUM(J52:J52)</f>
        <v>138</v>
      </c>
      <c r="K51" s="31">
        <f t="shared" ref="K51:N51" si="21">SUM(K52:K54)</f>
        <v>114</v>
      </c>
      <c r="L51" s="31">
        <f t="shared" si="21"/>
        <v>24</v>
      </c>
      <c r="M51" s="31">
        <f t="shared" si="21"/>
        <v>0</v>
      </c>
      <c r="N51" s="115">
        <f t="shared" si="21"/>
        <v>504</v>
      </c>
      <c r="O51" s="64">
        <f>SUM(O52:O54)</f>
        <v>0</v>
      </c>
      <c r="P51" s="67">
        <f t="shared" ref="P51:X51" si="22">SUM(P52:P54)</f>
        <v>0</v>
      </c>
      <c r="Q51" s="115">
        <f t="shared" si="22"/>
        <v>156</v>
      </c>
      <c r="R51" s="222">
        <f t="shared" si="22"/>
        <v>0</v>
      </c>
      <c r="S51" s="76">
        <f t="shared" si="22"/>
        <v>142</v>
      </c>
      <c r="T51" s="222">
        <f t="shared" si="22"/>
        <v>0</v>
      </c>
      <c r="U51" s="111">
        <f t="shared" si="22"/>
        <v>56</v>
      </c>
      <c r="V51" s="111">
        <f t="shared" si="22"/>
        <v>0</v>
      </c>
      <c r="W51" s="68">
        <f t="shared" si="22"/>
        <v>144</v>
      </c>
      <c r="X51" s="111">
        <f t="shared" si="22"/>
        <v>144</v>
      </c>
      <c r="Y51" s="65"/>
      <c r="Z51" s="131"/>
      <c r="AA51" s="231">
        <f t="shared" si="6"/>
        <v>642</v>
      </c>
    </row>
    <row r="52" spans="1:27" ht="31.5" x14ac:dyDescent="0.15">
      <c r="A52" s="46" t="s">
        <v>176</v>
      </c>
      <c r="B52" s="47" t="s">
        <v>253</v>
      </c>
      <c r="C52" s="57"/>
      <c r="D52" s="256" t="s">
        <v>323</v>
      </c>
      <c r="E52" s="142"/>
      <c r="F52" s="144">
        <v>207</v>
      </c>
      <c r="G52" s="189"/>
      <c r="H52" s="189">
        <v>69</v>
      </c>
      <c r="I52" s="189"/>
      <c r="J52" s="32">
        <f>Q52+S52+U52+W52</f>
        <v>138</v>
      </c>
      <c r="K52" s="105">
        <v>114</v>
      </c>
      <c r="L52" s="105">
        <v>24</v>
      </c>
      <c r="M52" s="56"/>
      <c r="N52" s="113"/>
      <c r="O52" s="26"/>
      <c r="P52" s="21"/>
      <c r="Q52" s="113">
        <v>48</v>
      </c>
      <c r="R52" s="23"/>
      <c r="S52" s="341">
        <v>34</v>
      </c>
      <c r="T52" s="339"/>
      <c r="U52" s="340">
        <v>56</v>
      </c>
      <c r="V52" s="57"/>
      <c r="W52" s="121"/>
      <c r="X52" s="105"/>
      <c r="Y52" s="21"/>
      <c r="Z52" s="132"/>
      <c r="AA52" s="231">
        <f t="shared" si="6"/>
        <v>138</v>
      </c>
    </row>
    <row r="53" spans="1:27" x14ac:dyDescent="0.15">
      <c r="A53" s="46" t="s">
        <v>177</v>
      </c>
      <c r="B53" s="19" t="s">
        <v>19</v>
      </c>
      <c r="C53" s="57"/>
      <c r="D53" s="256" t="s">
        <v>340</v>
      </c>
      <c r="E53" s="142"/>
      <c r="F53" s="141"/>
      <c r="G53" s="26"/>
      <c r="H53" s="25"/>
      <c r="I53" s="105"/>
      <c r="J53" s="32">
        <f t="shared" ref="J53:J54" si="23">SUM(O53:X53)</f>
        <v>216</v>
      </c>
      <c r="K53" s="105"/>
      <c r="L53" s="105"/>
      <c r="M53" s="56"/>
      <c r="N53" s="113">
        <v>216</v>
      </c>
      <c r="O53" s="378"/>
      <c r="P53" s="22"/>
      <c r="Q53" s="403">
        <v>108</v>
      </c>
      <c r="R53" s="370"/>
      <c r="S53" s="347">
        <v>108</v>
      </c>
      <c r="T53" s="348"/>
      <c r="U53" s="310"/>
      <c r="V53" s="56"/>
      <c r="W53" s="122"/>
      <c r="X53" s="25"/>
      <c r="Y53" s="22"/>
      <c r="Z53" s="113"/>
      <c r="AA53" s="231">
        <f t="shared" si="6"/>
        <v>216</v>
      </c>
    </row>
    <row r="54" spans="1:27" ht="11.25" thickBot="1" x14ac:dyDescent="0.2">
      <c r="A54" s="46" t="s">
        <v>178</v>
      </c>
      <c r="B54" s="47" t="s">
        <v>179</v>
      </c>
      <c r="C54" s="57"/>
      <c r="D54" s="256" t="s">
        <v>381</v>
      </c>
      <c r="E54" s="142"/>
      <c r="F54" s="145"/>
      <c r="G54" s="26"/>
      <c r="H54" s="25"/>
      <c r="I54" s="105"/>
      <c r="J54" s="32">
        <f t="shared" si="23"/>
        <v>288</v>
      </c>
      <c r="K54" s="105"/>
      <c r="L54" s="105"/>
      <c r="M54" s="56"/>
      <c r="N54" s="113">
        <v>288</v>
      </c>
      <c r="O54" s="378"/>
      <c r="P54" s="21"/>
      <c r="Q54" s="403"/>
      <c r="R54" s="23"/>
      <c r="S54" s="347"/>
      <c r="T54" s="339"/>
      <c r="U54" s="310"/>
      <c r="V54" s="57"/>
      <c r="W54" s="122">
        <v>144</v>
      </c>
      <c r="X54" s="25">
        <v>144</v>
      </c>
      <c r="Y54" s="24"/>
      <c r="Z54" s="132"/>
      <c r="AA54" s="231">
        <f t="shared" si="6"/>
        <v>288</v>
      </c>
    </row>
    <row r="55" spans="1:27" ht="21.75" thickBot="1" x14ac:dyDescent="0.2">
      <c r="A55" s="191" t="s">
        <v>237</v>
      </c>
      <c r="B55" s="77" t="s">
        <v>238</v>
      </c>
      <c r="C55" s="68"/>
      <c r="D55" s="254" t="s">
        <v>382</v>
      </c>
      <c r="E55" s="120"/>
      <c r="F55" s="123">
        <f t="shared" ref="F55:I55" si="24">SUM(F56:F58)</f>
        <v>147</v>
      </c>
      <c r="G55" s="31">
        <f t="shared" si="24"/>
        <v>0</v>
      </c>
      <c r="H55" s="31">
        <f t="shared" si="24"/>
        <v>49</v>
      </c>
      <c r="I55" s="31">
        <f t="shared" si="24"/>
        <v>0</v>
      </c>
      <c r="J55" s="31">
        <f>SUM(J56:J56)</f>
        <v>98</v>
      </c>
      <c r="K55" s="31">
        <f t="shared" ref="K55:N55" si="25">SUM(K56:K58)</f>
        <v>74</v>
      </c>
      <c r="L55" s="31">
        <f t="shared" si="25"/>
        <v>24</v>
      </c>
      <c r="M55" s="31">
        <f t="shared" si="25"/>
        <v>0</v>
      </c>
      <c r="N55" s="115">
        <f t="shared" si="25"/>
        <v>576</v>
      </c>
      <c r="O55" s="64">
        <f>SUM(O56:O58)</f>
        <v>0</v>
      </c>
      <c r="P55" s="110">
        <f t="shared" ref="P55:X55" si="26">SUM(P56:P58)</f>
        <v>0</v>
      </c>
      <c r="Q55" s="115">
        <f t="shared" si="26"/>
        <v>0</v>
      </c>
      <c r="R55" s="64">
        <f t="shared" si="26"/>
        <v>0</v>
      </c>
      <c r="S55" s="76">
        <f t="shared" si="26"/>
        <v>0</v>
      </c>
      <c r="T55" s="67">
        <f t="shared" si="26"/>
        <v>0</v>
      </c>
      <c r="U55" s="111">
        <f t="shared" si="26"/>
        <v>140</v>
      </c>
      <c r="V55" s="110">
        <f t="shared" si="26"/>
        <v>0</v>
      </c>
      <c r="W55" s="120">
        <f t="shared" si="26"/>
        <v>174</v>
      </c>
      <c r="X55" s="31">
        <f t="shared" si="26"/>
        <v>360</v>
      </c>
      <c r="Y55" s="65"/>
      <c r="Z55" s="131"/>
      <c r="AA55" s="231">
        <f t="shared" si="6"/>
        <v>674</v>
      </c>
    </row>
    <row r="56" spans="1:27" ht="31.5" x14ac:dyDescent="0.15">
      <c r="A56" s="46" t="s">
        <v>180</v>
      </c>
      <c r="B56" s="47" t="s">
        <v>254</v>
      </c>
      <c r="C56" s="57"/>
      <c r="D56" s="256" t="s">
        <v>249</v>
      </c>
      <c r="E56" s="142"/>
      <c r="F56" s="146">
        <v>147</v>
      </c>
      <c r="G56" s="189"/>
      <c r="H56" s="189">
        <v>49</v>
      </c>
      <c r="I56" s="189"/>
      <c r="J56" s="32">
        <v>98</v>
      </c>
      <c r="K56" s="105">
        <v>74</v>
      </c>
      <c r="L56" s="105">
        <v>24</v>
      </c>
      <c r="M56" s="56"/>
      <c r="N56" s="113"/>
      <c r="O56" s="26"/>
      <c r="P56" s="21"/>
      <c r="Q56" s="105"/>
      <c r="R56" s="57"/>
      <c r="S56" s="341"/>
      <c r="T56" s="339"/>
      <c r="U56" s="340">
        <v>32</v>
      </c>
      <c r="V56" s="57"/>
      <c r="W56" s="121">
        <v>66</v>
      </c>
      <c r="X56" s="105"/>
      <c r="Y56" s="24"/>
      <c r="Z56" s="132"/>
      <c r="AA56" s="231">
        <f t="shared" si="6"/>
        <v>98</v>
      </c>
    </row>
    <row r="57" spans="1:27" ht="11.25" thickBot="1" x14ac:dyDescent="0.2">
      <c r="A57" s="46" t="s">
        <v>181</v>
      </c>
      <c r="B57" s="19" t="s">
        <v>19</v>
      </c>
      <c r="C57" s="57"/>
      <c r="D57" s="262" t="s">
        <v>202</v>
      </c>
      <c r="E57" s="142"/>
      <c r="F57" s="141"/>
      <c r="G57" s="26"/>
      <c r="H57" s="25"/>
      <c r="I57" s="105"/>
      <c r="J57" s="32">
        <f t="shared" ref="J57:J58" si="27">SUM(O57:X57)</f>
        <v>108</v>
      </c>
      <c r="K57" s="105"/>
      <c r="L57" s="105"/>
      <c r="M57" s="56"/>
      <c r="N57" s="113">
        <v>108</v>
      </c>
      <c r="O57" s="378"/>
      <c r="P57" s="22"/>
      <c r="Q57" s="25"/>
      <c r="R57" s="56"/>
      <c r="S57" s="347"/>
      <c r="T57" s="348"/>
      <c r="U57" s="310">
        <v>108</v>
      </c>
      <c r="V57" s="56"/>
      <c r="W57" s="122"/>
      <c r="X57" s="25"/>
      <c r="Y57" s="69"/>
      <c r="Z57" s="113"/>
      <c r="AA57" s="231">
        <f t="shared" si="6"/>
        <v>108</v>
      </c>
    </row>
    <row r="58" spans="1:27" ht="11.25" thickBot="1" x14ac:dyDescent="0.2">
      <c r="A58" s="46" t="s">
        <v>182</v>
      </c>
      <c r="B58" s="296" t="s">
        <v>30</v>
      </c>
      <c r="C58" s="267"/>
      <c r="D58" s="281" t="s">
        <v>381</v>
      </c>
      <c r="E58" s="297"/>
      <c r="F58" s="145"/>
      <c r="G58" s="298"/>
      <c r="H58" s="299"/>
      <c r="I58" s="300"/>
      <c r="J58" s="301">
        <f t="shared" si="27"/>
        <v>468</v>
      </c>
      <c r="K58" s="300"/>
      <c r="L58" s="388"/>
      <c r="M58" s="389"/>
      <c r="N58" s="390">
        <v>468</v>
      </c>
      <c r="O58" s="379"/>
      <c r="P58" s="303"/>
      <c r="Q58" s="299"/>
      <c r="R58" s="267"/>
      <c r="S58" s="349"/>
      <c r="T58" s="350"/>
      <c r="U58" s="351"/>
      <c r="V58" s="267"/>
      <c r="W58" s="302">
        <v>108</v>
      </c>
      <c r="X58" s="299">
        <v>360</v>
      </c>
      <c r="Y58" s="70"/>
      <c r="Z58" s="133"/>
      <c r="AA58" s="231">
        <f t="shared" si="6"/>
        <v>468</v>
      </c>
    </row>
    <row r="59" spans="1:27" ht="11.25" thickBot="1" x14ac:dyDescent="0.2">
      <c r="A59" s="134" t="s">
        <v>91</v>
      </c>
      <c r="B59" s="291" t="s">
        <v>92</v>
      </c>
      <c r="C59" s="292"/>
      <c r="D59" s="293" t="s">
        <v>202</v>
      </c>
      <c r="E59" s="294"/>
      <c r="F59" s="220">
        <v>60</v>
      </c>
      <c r="G59" s="219"/>
      <c r="H59" s="218">
        <v>20</v>
      </c>
      <c r="I59" s="219"/>
      <c r="J59" s="219">
        <v>40</v>
      </c>
      <c r="K59" s="219"/>
      <c r="L59" s="219">
        <v>40</v>
      </c>
      <c r="M59" s="295"/>
      <c r="N59" s="382"/>
      <c r="O59" s="381"/>
      <c r="P59" s="218"/>
      <c r="Q59" s="219"/>
      <c r="R59" s="292"/>
      <c r="S59" s="221"/>
      <c r="T59" s="218"/>
      <c r="U59" s="219"/>
      <c r="V59" s="292"/>
      <c r="W59" s="220">
        <v>20</v>
      </c>
      <c r="X59" s="219">
        <v>20</v>
      </c>
      <c r="Y59" s="135"/>
      <c r="Z59" s="136"/>
      <c r="AA59" s="231">
        <f t="shared" si="6"/>
        <v>40</v>
      </c>
    </row>
    <row r="60" spans="1:27" ht="12" thickTop="1" thickBot="1" x14ac:dyDescent="0.2">
      <c r="A60" s="263"/>
      <c r="B60" s="165" t="s">
        <v>204</v>
      </c>
      <c r="C60" s="712"/>
      <c r="D60" s="713"/>
      <c r="E60" s="713"/>
      <c r="F60" s="714"/>
      <c r="G60" s="541"/>
      <c r="H60" s="139"/>
      <c r="I60" s="541"/>
      <c r="J60" s="541"/>
      <c r="K60" s="541"/>
      <c r="L60" s="715"/>
      <c r="M60" s="715"/>
      <c r="N60" s="541"/>
      <c r="O60" s="541"/>
      <c r="P60" s="126"/>
      <c r="Q60" s="541"/>
      <c r="R60" s="126"/>
      <c r="S60" s="541"/>
      <c r="T60" s="126"/>
      <c r="U60" s="541"/>
      <c r="V60" s="126"/>
      <c r="W60" s="541"/>
      <c r="X60" s="541"/>
      <c r="Y60" s="126"/>
      <c r="Z60" s="126"/>
    </row>
    <row r="61" spans="1:27" ht="12" thickTop="1" thickBot="1" x14ac:dyDescent="0.2">
      <c r="A61" s="46" t="s">
        <v>144</v>
      </c>
      <c r="B61" s="48" t="s">
        <v>198</v>
      </c>
      <c r="C61" s="709" t="s">
        <v>319</v>
      </c>
      <c r="D61" s="710"/>
      <c r="E61" s="710"/>
      <c r="F61" s="711"/>
      <c r="G61" s="99"/>
      <c r="H61" s="719" t="s">
        <v>197</v>
      </c>
      <c r="I61" s="152"/>
      <c r="J61" s="721" t="s">
        <v>239</v>
      </c>
      <c r="K61" s="722"/>
      <c r="L61" s="722"/>
      <c r="M61" s="723"/>
      <c r="N61" s="544"/>
      <c r="O61" s="152"/>
      <c r="P61" s="153"/>
      <c r="Q61" s="152">
        <v>2</v>
      </c>
      <c r="R61" s="153"/>
      <c r="S61" s="152"/>
      <c r="T61" s="153"/>
      <c r="U61" s="152">
        <v>5</v>
      </c>
      <c r="V61" s="153"/>
      <c r="W61" s="152">
        <v>1</v>
      </c>
      <c r="X61" s="154"/>
      <c r="Y61" s="150">
        <v>2</v>
      </c>
      <c r="Z61" s="28"/>
    </row>
    <row r="62" spans="1:27" ht="11.25" thickBot="1" x14ac:dyDescent="0.2">
      <c r="A62" s="46"/>
      <c r="B62" s="48"/>
      <c r="C62" s="709"/>
      <c r="D62" s="710"/>
      <c r="E62" s="710"/>
      <c r="F62" s="711"/>
      <c r="G62" s="99"/>
      <c r="H62" s="720"/>
      <c r="I62" s="46"/>
      <c r="J62" s="724" t="s">
        <v>199</v>
      </c>
      <c r="K62" s="725"/>
      <c r="L62" s="725"/>
      <c r="M62" s="726"/>
      <c r="N62" s="545"/>
      <c r="O62" s="46">
        <v>4</v>
      </c>
      <c r="P62" s="95"/>
      <c r="Q62" s="46">
        <v>2</v>
      </c>
      <c r="R62" s="95"/>
      <c r="S62" s="46">
        <v>2</v>
      </c>
      <c r="T62" s="95"/>
      <c r="U62" s="46">
        <v>9</v>
      </c>
      <c r="V62" s="95"/>
      <c r="W62" s="46">
        <v>3</v>
      </c>
      <c r="X62" s="155">
        <v>7</v>
      </c>
      <c r="Y62" s="151">
        <v>5</v>
      </c>
      <c r="Z62" s="28"/>
    </row>
    <row r="63" spans="1:27" ht="11.25" thickBot="1" x14ac:dyDescent="0.2">
      <c r="A63" s="96"/>
      <c r="B63" s="97"/>
      <c r="C63" s="639"/>
      <c r="D63" s="640"/>
      <c r="E63" s="640"/>
      <c r="F63" s="641"/>
      <c r="G63" s="546"/>
      <c r="H63" s="720"/>
      <c r="I63" s="49"/>
      <c r="J63" s="727" t="s">
        <v>200</v>
      </c>
      <c r="K63" s="728"/>
      <c r="L63" s="728"/>
      <c r="M63" s="729"/>
      <c r="N63" s="547"/>
      <c r="O63" s="49"/>
      <c r="P63" s="98"/>
      <c r="Q63" s="49"/>
      <c r="R63" s="98"/>
      <c r="S63" s="49"/>
      <c r="T63" s="98"/>
      <c r="U63" s="49"/>
      <c r="V63" s="98"/>
      <c r="W63" s="49"/>
      <c r="X63" s="156"/>
      <c r="Y63" s="85"/>
      <c r="Z63" s="27"/>
    </row>
    <row r="64" spans="1:27" ht="15" thickBot="1" x14ac:dyDescent="0.2">
      <c r="A64" s="87" t="s">
        <v>393</v>
      </c>
      <c r="B64" s="88" t="s">
        <v>190</v>
      </c>
      <c r="C64" s="733"/>
      <c r="D64" s="734"/>
      <c r="E64" s="734"/>
      <c r="F64" s="735"/>
      <c r="G64" s="99"/>
      <c r="H64" s="720"/>
      <c r="I64" s="46"/>
      <c r="J64" s="730" t="s">
        <v>201</v>
      </c>
      <c r="K64" s="731"/>
      <c r="L64" s="731"/>
      <c r="M64" s="732"/>
      <c r="N64" s="224"/>
      <c r="O64" s="46"/>
      <c r="P64" s="95"/>
      <c r="Q64" s="46"/>
      <c r="R64" s="95"/>
      <c r="S64" s="46"/>
      <c r="T64" s="95"/>
      <c r="U64" s="46"/>
      <c r="V64" s="95"/>
      <c r="W64" s="46"/>
      <c r="X64" s="155">
        <v>1</v>
      </c>
      <c r="Y64" s="151">
        <v>1</v>
      </c>
      <c r="Z64" s="28"/>
    </row>
    <row r="65" spans="1:27" ht="11.25" thickBot="1" x14ac:dyDescent="0.2">
      <c r="A65" s="89" t="s">
        <v>392</v>
      </c>
      <c r="B65" s="90" t="s">
        <v>191</v>
      </c>
      <c r="C65" s="368"/>
      <c r="D65" s="642"/>
      <c r="E65" s="643"/>
      <c r="F65" s="644"/>
      <c r="G65" s="368"/>
      <c r="H65" s="716" t="s">
        <v>338</v>
      </c>
      <c r="I65" s="717"/>
      <c r="J65" s="717"/>
      <c r="K65" s="717"/>
      <c r="L65" s="717"/>
      <c r="M65" s="717"/>
      <c r="N65" s="718"/>
      <c r="O65" s="223"/>
      <c r="P65" s="354"/>
      <c r="Q65" s="197" t="s">
        <v>339</v>
      </c>
      <c r="R65" s="354"/>
      <c r="S65" s="223"/>
      <c r="T65" s="354"/>
      <c r="U65" s="197" t="s">
        <v>380</v>
      </c>
      <c r="V65" s="354"/>
      <c r="W65" s="197" t="s">
        <v>379</v>
      </c>
      <c r="X65" s="223"/>
      <c r="Y65" s="413"/>
      <c r="Z65" s="57"/>
      <c r="AA65" s="82"/>
    </row>
    <row r="66" spans="1:27" ht="11.25" thickBot="1" x14ac:dyDescent="0.2">
      <c r="A66" s="91" t="s">
        <v>396</v>
      </c>
      <c r="B66" s="92" t="s">
        <v>192</v>
      </c>
      <c r="C66" s="418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645"/>
      <c r="P66" s="645"/>
      <c r="Q66" s="645"/>
      <c r="R66" s="645"/>
      <c r="S66" s="645"/>
      <c r="T66" s="645"/>
      <c r="U66" s="645"/>
      <c r="V66" s="645"/>
      <c r="W66" s="555"/>
      <c r="X66" s="645"/>
      <c r="Y66" s="645"/>
      <c r="Z66" s="412"/>
      <c r="AA66" s="82"/>
    </row>
    <row r="67" spans="1:27" ht="11.25" thickBot="1" x14ac:dyDescent="0.2">
      <c r="A67" s="91" t="s">
        <v>394</v>
      </c>
      <c r="B67" s="92" t="s">
        <v>193</v>
      </c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645"/>
      <c r="P67" s="645"/>
      <c r="Q67" s="645"/>
      <c r="R67" s="645"/>
      <c r="S67" s="645"/>
      <c r="T67" s="645"/>
      <c r="U67" s="645"/>
      <c r="V67" s="645"/>
      <c r="W67" s="555"/>
      <c r="X67" s="645"/>
      <c r="Y67" s="645"/>
      <c r="Z67" s="412"/>
      <c r="AA67" s="82"/>
    </row>
    <row r="68" spans="1:27" ht="11.25" thickBot="1" x14ac:dyDescent="0.2">
      <c r="A68" s="91" t="s">
        <v>391</v>
      </c>
      <c r="B68" s="92" t="s">
        <v>194</v>
      </c>
      <c r="C68" s="80"/>
      <c r="D68" s="414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399"/>
      <c r="P68" s="409"/>
      <c r="Q68" s="80"/>
      <c r="R68" s="409"/>
      <c r="S68" s="80"/>
      <c r="T68" s="409"/>
      <c r="U68" s="80"/>
      <c r="V68" s="409"/>
      <c r="W68" s="80"/>
      <c r="X68" s="80"/>
      <c r="Y68" s="416"/>
      <c r="Z68" s="157"/>
      <c r="AA68" s="82"/>
    </row>
    <row r="69" spans="1:27" x14ac:dyDescent="0.15">
      <c r="A69" s="91">
        <v>1404</v>
      </c>
      <c r="B69" s="92" t="s">
        <v>195</v>
      </c>
      <c r="C69" s="352"/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637"/>
      <c r="P69" s="637"/>
      <c r="Q69" s="637"/>
      <c r="R69" s="637"/>
      <c r="S69" s="637"/>
      <c r="T69" s="637"/>
      <c r="U69" s="637"/>
      <c r="V69" s="637"/>
      <c r="W69" s="553"/>
      <c r="X69" s="637"/>
      <c r="Y69" s="638"/>
      <c r="Z69" s="170"/>
      <c r="AA69" s="82"/>
    </row>
    <row r="70" spans="1:27" x14ac:dyDescent="0.15">
      <c r="A70" s="472" t="s">
        <v>395</v>
      </c>
      <c r="B70" s="94" t="s">
        <v>196</v>
      </c>
      <c r="C70" s="83"/>
      <c r="D70" s="419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638"/>
      <c r="P70" s="638"/>
      <c r="Q70" s="638"/>
      <c r="R70" s="638"/>
      <c r="S70" s="638"/>
      <c r="T70" s="638"/>
      <c r="U70" s="638"/>
      <c r="V70" s="638"/>
      <c r="W70" s="554"/>
      <c r="X70" s="638"/>
      <c r="Y70" s="638"/>
      <c r="Z70" s="170"/>
      <c r="AA70" s="82"/>
    </row>
    <row r="71" spans="1:27" x14ac:dyDescent="0.15">
      <c r="A71" s="93"/>
      <c r="B71" s="692" t="s">
        <v>373</v>
      </c>
      <c r="C71" s="693"/>
      <c r="D71" s="693"/>
      <c r="E71" s="693"/>
      <c r="F71" s="693"/>
      <c r="G71" s="693"/>
      <c r="H71" s="693"/>
      <c r="I71" s="693"/>
      <c r="J71" s="693"/>
      <c r="K71" s="693"/>
      <c r="L71" s="693"/>
      <c r="M71" s="693"/>
      <c r="N71" s="694"/>
      <c r="O71" s="638"/>
      <c r="P71" s="638"/>
      <c r="Q71" s="638"/>
      <c r="R71" s="638"/>
      <c r="S71" s="638"/>
      <c r="T71" s="638"/>
      <c r="U71" s="638"/>
      <c r="V71" s="638"/>
      <c r="W71" s="554"/>
      <c r="X71" s="638"/>
      <c r="Y71" s="638"/>
      <c r="Z71" s="170"/>
      <c r="AA71" s="82"/>
    </row>
  </sheetData>
  <mergeCells count="75">
    <mergeCell ref="AA4:AA6"/>
    <mergeCell ref="B71:N71"/>
    <mergeCell ref="O71:P71"/>
    <mergeCell ref="Q71:R71"/>
    <mergeCell ref="S71:T71"/>
    <mergeCell ref="U71:V71"/>
    <mergeCell ref="X71:Y71"/>
    <mergeCell ref="O69:P69"/>
    <mergeCell ref="Q69:R69"/>
    <mergeCell ref="S69:T69"/>
    <mergeCell ref="U69:V69"/>
    <mergeCell ref="X69:Y69"/>
    <mergeCell ref="O70:P70"/>
    <mergeCell ref="Q70:R70"/>
    <mergeCell ref="S70:T70"/>
    <mergeCell ref="U70:V70"/>
    <mergeCell ref="X70:Y70"/>
    <mergeCell ref="X66:Y66"/>
    <mergeCell ref="O67:P67"/>
    <mergeCell ref="Q67:R67"/>
    <mergeCell ref="S67:T67"/>
    <mergeCell ref="U67:V67"/>
    <mergeCell ref="X67:Y67"/>
    <mergeCell ref="D65:F65"/>
    <mergeCell ref="H65:N65"/>
    <mergeCell ref="O66:P66"/>
    <mergeCell ref="Q66:R66"/>
    <mergeCell ref="S66:T66"/>
    <mergeCell ref="U66:V66"/>
    <mergeCell ref="C61:F61"/>
    <mergeCell ref="H61:H64"/>
    <mergeCell ref="J61:M61"/>
    <mergeCell ref="C62:F62"/>
    <mergeCell ref="J62:M62"/>
    <mergeCell ref="C63:F63"/>
    <mergeCell ref="J63:M63"/>
    <mergeCell ref="C64:F64"/>
    <mergeCell ref="J64:M64"/>
    <mergeCell ref="Q5:Q6"/>
    <mergeCell ref="S5:S6"/>
    <mergeCell ref="U5:U6"/>
    <mergeCell ref="W5:W6"/>
    <mergeCell ref="X5:X6"/>
    <mergeCell ref="C60:F60"/>
    <mergeCell ref="L60:M60"/>
    <mergeCell ref="U3:V3"/>
    <mergeCell ref="X3:Y3"/>
    <mergeCell ref="J4:J6"/>
    <mergeCell ref="K4:N4"/>
    <mergeCell ref="O4:P4"/>
    <mergeCell ref="Q4:R4"/>
    <mergeCell ref="S4:T4"/>
    <mergeCell ref="U4:V4"/>
    <mergeCell ref="X4:Y4"/>
    <mergeCell ref="K5:K6"/>
    <mergeCell ref="F3:F6"/>
    <mergeCell ref="H3:H6"/>
    <mergeCell ref="J3:N3"/>
    <mergeCell ref="O3:P3"/>
    <mergeCell ref="Q3:R3"/>
    <mergeCell ref="S3:T3"/>
    <mergeCell ref="L5:L6"/>
    <mergeCell ref="M5:M6"/>
    <mergeCell ref="N5:N6"/>
    <mergeCell ref="O5:O6"/>
    <mergeCell ref="A1:A6"/>
    <mergeCell ref="B1:B6"/>
    <mergeCell ref="C1:D2"/>
    <mergeCell ref="E1:N2"/>
    <mergeCell ref="O1:Z1"/>
    <mergeCell ref="O2:R2"/>
    <mergeCell ref="S2:V2"/>
    <mergeCell ref="W2:Y2"/>
    <mergeCell ref="C3:C6"/>
    <mergeCell ref="D3:D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31"/>
  <sheetViews>
    <sheetView showGridLines="0" topLeftCell="C1" workbookViewId="0">
      <selection activeCell="I12" sqref="I12"/>
    </sheetView>
  </sheetViews>
  <sheetFormatPr defaultColWidth="14.6640625" defaultRowHeight="14.25" customHeight="1" x14ac:dyDescent="0.15"/>
  <cols>
    <col min="1" max="1" width="3.33203125" style="2" customWidth="1"/>
    <col min="2" max="2" width="7.5" style="2" customWidth="1"/>
    <col min="3" max="3" width="154.83203125" style="2" customWidth="1"/>
    <col min="4" max="16384" width="14.6640625" style="2"/>
  </cols>
  <sheetData>
    <row r="1" spans="1:3" s="184" customFormat="1" ht="15.6" customHeight="1" x14ac:dyDescent="0.15">
      <c r="A1" s="183"/>
      <c r="B1" s="3" t="s">
        <v>1</v>
      </c>
      <c r="C1" s="185" t="s">
        <v>0</v>
      </c>
    </row>
    <row r="2" spans="1:3" s="184" customFormat="1" ht="15.6" customHeight="1" x14ac:dyDescent="0.15">
      <c r="A2" s="183"/>
      <c r="B2" s="3" t="s">
        <v>2</v>
      </c>
      <c r="C2" s="188" t="s">
        <v>215</v>
      </c>
    </row>
    <row r="3" spans="1:3" s="184" customFormat="1" ht="15.6" customHeight="1" x14ac:dyDescent="0.15">
      <c r="A3" s="183"/>
      <c r="B3" s="3" t="s">
        <v>11</v>
      </c>
      <c r="C3" s="187" t="s">
        <v>325</v>
      </c>
    </row>
    <row r="4" spans="1:3" s="184" customFormat="1" ht="15.6" customHeight="1" x14ac:dyDescent="0.15">
      <c r="A4" s="183"/>
      <c r="B4" s="3" t="s">
        <v>12</v>
      </c>
      <c r="C4" s="187" t="s">
        <v>326</v>
      </c>
    </row>
    <row r="5" spans="1:3" s="184" customFormat="1" ht="15.6" customHeight="1" x14ac:dyDescent="0.15">
      <c r="A5" s="183"/>
      <c r="B5" s="3" t="s">
        <v>13</v>
      </c>
      <c r="C5" s="187" t="s">
        <v>327</v>
      </c>
    </row>
    <row r="6" spans="1:3" s="184" customFormat="1" ht="15.6" customHeight="1" x14ac:dyDescent="0.15">
      <c r="A6" s="183"/>
      <c r="B6" s="3" t="s">
        <v>14</v>
      </c>
      <c r="C6" s="187" t="s">
        <v>328</v>
      </c>
    </row>
    <row r="7" spans="1:3" s="184" customFormat="1" ht="15.6" customHeight="1" x14ac:dyDescent="0.15">
      <c r="A7" s="183"/>
      <c r="B7" s="3"/>
      <c r="C7" s="188" t="s">
        <v>216</v>
      </c>
    </row>
    <row r="8" spans="1:3" s="184" customFormat="1" ht="15.6" customHeight="1" x14ac:dyDescent="0.15">
      <c r="A8" s="183"/>
      <c r="B8" s="3"/>
      <c r="C8" s="187" t="s">
        <v>223</v>
      </c>
    </row>
    <row r="9" spans="1:3" s="184" customFormat="1" ht="15.6" customHeight="1" x14ac:dyDescent="0.15">
      <c r="A9" s="183"/>
      <c r="B9" s="3"/>
      <c r="C9" s="187" t="s">
        <v>301</v>
      </c>
    </row>
    <row r="10" spans="1:3" s="184" customFormat="1" ht="15.6" customHeight="1" x14ac:dyDescent="0.15">
      <c r="A10" s="183"/>
      <c r="B10" s="3" t="s">
        <v>1</v>
      </c>
      <c r="C10" s="187" t="s">
        <v>224</v>
      </c>
    </row>
    <row r="11" spans="1:3" s="184" customFormat="1" ht="15.6" customHeight="1" x14ac:dyDescent="0.15">
      <c r="A11" s="183"/>
      <c r="B11" s="3" t="s">
        <v>2</v>
      </c>
      <c r="C11" s="188" t="s">
        <v>225</v>
      </c>
    </row>
    <row r="12" spans="1:3" s="184" customFormat="1" ht="15.6" customHeight="1" x14ac:dyDescent="0.15">
      <c r="A12" s="183"/>
      <c r="B12" s="3"/>
      <c r="C12" s="187" t="s">
        <v>226</v>
      </c>
    </row>
    <row r="13" spans="1:3" s="184" customFormat="1" ht="15.6" customHeight="1" x14ac:dyDescent="0.15">
      <c r="A13" s="183"/>
      <c r="B13" s="3"/>
      <c r="C13" s="187" t="s">
        <v>302</v>
      </c>
    </row>
    <row r="14" spans="1:3" s="184" customFormat="1" ht="15.6" customHeight="1" x14ac:dyDescent="0.15">
      <c r="A14" s="183"/>
      <c r="B14" s="3"/>
      <c r="C14" s="187" t="s">
        <v>303</v>
      </c>
    </row>
    <row r="15" spans="1:3" s="184" customFormat="1" ht="15.6" customHeight="1" x14ac:dyDescent="0.15">
      <c r="A15" s="183"/>
      <c r="B15" s="3"/>
      <c r="C15" s="188" t="s">
        <v>227</v>
      </c>
    </row>
    <row r="16" spans="1:3" s="184" customFormat="1" ht="15.6" customHeight="1" x14ac:dyDescent="0.15">
      <c r="A16" s="183"/>
      <c r="B16" s="3"/>
      <c r="C16" s="187" t="s">
        <v>228</v>
      </c>
    </row>
    <row r="17" spans="1:3" s="184" customFormat="1" ht="15.6" customHeight="1" x14ac:dyDescent="0.15">
      <c r="A17" s="183"/>
      <c r="B17" s="3"/>
      <c r="C17" s="188" t="s">
        <v>217</v>
      </c>
    </row>
    <row r="18" spans="1:3" s="184" customFormat="1" ht="15.6" customHeight="1" x14ac:dyDescent="0.15">
      <c r="A18" s="183"/>
      <c r="B18" s="3"/>
      <c r="C18" s="187" t="s">
        <v>218</v>
      </c>
    </row>
    <row r="19" spans="1:3" s="184" customFormat="1" ht="15.6" customHeight="1" x14ac:dyDescent="0.15">
      <c r="A19" s="183"/>
      <c r="B19" s="3"/>
      <c r="C19" s="187"/>
    </row>
    <row r="20" spans="1:3" s="184" customFormat="1" ht="15.6" customHeight="1" x14ac:dyDescent="0.15">
      <c r="A20" s="183"/>
      <c r="B20" s="3"/>
      <c r="C20" s="188" t="s">
        <v>219</v>
      </c>
    </row>
    <row r="21" spans="1:3" s="184" customFormat="1" ht="15.6" customHeight="1" x14ac:dyDescent="0.15">
      <c r="A21" s="183"/>
      <c r="B21" s="3"/>
      <c r="C21" s="187" t="s">
        <v>220</v>
      </c>
    </row>
    <row r="22" spans="1:3" s="184" customFormat="1" ht="15.6" customHeight="1" x14ac:dyDescent="0.15">
      <c r="A22" s="183"/>
      <c r="B22" s="3"/>
      <c r="C22" s="187" t="s">
        <v>221</v>
      </c>
    </row>
    <row r="23" spans="1:3" s="184" customFormat="1" ht="15.6" customHeight="1" x14ac:dyDescent="0.15">
      <c r="A23" s="183"/>
      <c r="B23" s="3"/>
      <c r="C23" s="187" t="s">
        <v>222</v>
      </c>
    </row>
    <row r="24" spans="1:3" s="184" customFormat="1" ht="16.5" customHeight="1" x14ac:dyDescent="0.15">
      <c r="A24" s="183"/>
      <c r="B24" s="3"/>
      <c r="C24" s="186"/>
    </row>
    <row r="25" spans="1:3" ht="14.25" customHeight="1" x14ac:dyDescent="0.15">
      <c r="A25" s="4"/>
      <c r="B25" s="3"/>
    </row>
    <row r="26" spans="1:3" ht="14.25" customHeight="1" x14ac:dyDescent="0.15">
      <c r="A26" s="4"/>
      <c r="B26" s="3"/>
    </row>
    <row r="27" spans="1:3" ht="14.25" customHeight="1" x14ac:dyDescent="0.15">
      <c r="A27" s="4"/>
      <c r="B27" s="3"/>
    </row>
    <row r="28" spans="1:3" ht="14.25" customHeight="1" x14ac:dyDescent="0.15">
      <c r="A28" s="4"/>
      <c r="B28" s="3"/>
    </row>
    <row r="29" spans="1:3" ht="14.25" customHeight="1" x14ac:dyDescent="0.15">
      <c r="A29" s="4"/>
      <c r="B29" s="3"/>
    </row>
    <row r="30" spans="1:3" ht="14.25" customHeight="1" x14ac:dyDescent="0.15">
      <c r="A30" s="4"/>
      <c r="B30" s="3"/>
    </row>
    <row r="31" spans="1:3" ht="14.25" customHeight="1" x14ac:dyDescent="0.15">
      <c r="A31" s="4"/>
      <c r="B31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J60" sqref="J60"/>
    </sheetView>
  </sheetViews>
  <sheetFormatPr defaultRowHeight="10.5" x14ac:dyDescent="0.15"/>
  <cols>
    <col min="1" max="1" width="15.33203125" customWidth="1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16</xdr:col>
                <xdr:colOff>390525</xdr:colOff>
                <xdr:row>46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E25"/>
  <sheetViews>
    <sheetView showGridLines="0" workbookViewId="0">
      <pane ySplit="1" topLeftCell="A2" activePane="bottomLeft" state="frozen"/>
      <selection pane="bottomLeft" activeCell="E25" sqref="E25"/>
    </sheetView>
  </sheetViews>
  <sheetFormatPr defaultColWidth="14.6640625" defaultRowHeight="15" customHeight="1" x14ac:dyDescent="0.15"/>
  <cols>
    <col min="1" max="1" width="5.83203125" style="196" customWidth="1"/>
    <col min="2" max="2" width="15" style="196" customWidth="1"/>
    <col min="3" max="4" width="0" style="196" hidden="1" customWidth="1"/>
    <col min="5" max="5" width="91.5" style="196" customWidth="1"/>
    <col min="6" max="16384" width="14.6640625" style="196"/>
  </cols>
  <sheetData>
    <row r="1" spans="1:5" ht="16.5" customHeight="1" x14ac:dyDescent="0.15">
      <c r="A1" s="745" t="s">
        <v>41</v>
      </c>
      <c r="B1" s="745"/>
      <c r="C1" s="240"/>
      <c r="D1" s="240"/>
      <c r="E1" s="240" t="s">
        <v>298</v>
      </c>
    </row>
    <row r="2" spans="1:5" ht="16.5" customHeight="1" x14ac:dyDescent="0.15">
      <c r="A2" s="746" t="s">
        <v>297</v>
      </c>
      <c r="B2" s="746"/>
      <c r="C2" s="519"/>
      <c r="D2" s="520">
        <v>1</v>
      </c>
      <c r="E2" s="521" t="s">
        <v>296</v>
      </c>
    </row>
    <row r="3" spans="1:5" ht="30" customHeight="1" x14ac:dyDescent="0.15">
      <c r="A3" s="736" t="s">
        <v>295</v>
      </c>
      <c r="B3" s="736"/>
      <c r="C3" s="522"/>
      <c r="D3" s="523">
        <v>1</v>
      </c>
      <c r="E3" s="524" t="s">
        <v>294</v>
      </c>
    </row>
    <row r="4" spans="1:5" ht="37.5" customHeight="1" x14ac:dyDescent="0.15">
      <c r="A4" s="736" t="s">
        <v>293</v>
      </c>
      <c r="B4" s="736"/>
      <c r="C4" s="522"/>
      <c r="D4" s="523">
        <v>1</v>
      </c>
      <c r="E4" s="524" t="s">
        <v>292</v>
      </c>
    </row>
    <row r="5" spans="1:5" ht="29.25" customHeight="1" x14ac:dyDescent="0.15">
      <c r="A5" s="736" t="s">
        <v>291</v>
      </c>
      <c r="B5" s="736"/>
      <c r="C5" s="522"/>
      <c r="D5" s="523">
        <v>1</v>
      </c>
      <c r="E5" s="524" t="s">
        <v>428</v>
      </c>
    </row>
    <row r="6" spans="1:5" ht="14.25" customHeight="1" x14ac:dyDescent="0.15">
      <c r="A6" s="736" t="s">
        <v>290</v>
      </c>
      <c r="B6" s="736"/>
      <c r="C6" s="522"/>
      <c r="D6" s="523">
        <v>1</v>
      </c>
      <c r="E6" s="524" t="s">
        <v>289</v>
      </c>
    </row>
    <row r="7" spans="1:5" ht="16.5" customHeight="1" x14ac:dyDescent="0.15">
      <c r="A7" s="736" t="s">
        <v>288</v>
      </c>
      <c r="B7" s="736"/>
      <c r="C7" s="522"/>
      <c r="D7" s="523">
        <v>1</v>
      </c>
      <c r="E7" s="524" t="s">
        <v>287</v>
      </c>
    </row>
    <row r="8" spans="1:5" ht="15" customHeight="1" x14ac:dyDescent="0.15">
      <c r="A8" s="736" t="s">
        <v>329</v>
      </c>
      <c r="B8" s="736"/>
      <c r="C8" s="522"/>
      <c r="D8" s="523">
        <v>1</v>
      </c>
      <c r="E8" s="524" t="s">
        <v>330</v>
      </c>
    </row>
    <row r="9" spans="1:5" ht="15" customHeight="1" x14ac:dyDescent="0.15">
      <c r="A9" s="736" t="s">
        <v>331</v>
      </c>
      <c r="B9" s="736"/>
      <c r="C9" s="522"/>
      <c r="D9" s="523">
        <v>1</v>
      </c>
      <c r="E9" s="524" t="s">
        <v>332</v>
      </c>
    </row>
    <row r="10" spans="1:5" ht="15" customHeight="1" x14ac:dyDescent="0.2">
      <c r="A10" s="739" t="s">
        <v>286</v>
      </c>
      <c r="B10" s="740"/>
      <c r="C10" s="525"/>
      <c r="D10" s="525"/>
      <c r="E10" s="525" t="s">
        <v>285</v>
      </c>
    </row>
    <row r="11" spans="1:5" ht="30" customHeight="1" x14ac:dyDescent="0.2">
      <c r="A11" s="741" t="s">
        <v>284</v>
      </c>
      <c r="B11" s="742"/>
      <c r="C11" s="525"/>
      <c r="D11" s="525"/>
      <c r="E11" s="526" t="s">
        <v>283</v>
      </c>
    </row>
    <row r="12" spans="1:5" ht="28.5" customHeight="1" x14ac:dyDescent="0.15">
      <c r="A12" s="743" t="s">
        <v>282</v>
      </c>
      <c r="B12" s="744"/>
      <c r="C12" s="527"/>
      <c r="D12" s="528"/>
      <c r="E12" s="529" t="s">
        <v>429</v>
      </c>
    </row>
    <row r="13" spans="1:5" ht="18.75" customHeight="1" x14ac:dyDescent="0.15">
      <c r="A13" s="737" t="s">
        <v>281</v>
      </c>
      <c r="B13" s="738"/>
      <c r="C13" s="530"/>
      <c r="D13" s="531"/>
      <c r="E13" s="532" t="s">
        <v>280</v>
      </c>
    </row>
    <row r="14" spans="1:5" ht="18" customHeight="1" x14ac:dyDescent="0.15">
      <c r="A14" s="737" t="s">
        <v>279</v>
      </c>
      <c r="B14" s="738"/>
      <c r="C14" s="530"/>
      <c r="D14" s="531"/>
      <c r="E14" s="532" t="s">
        <v>278</v>
      </c>
    </row>
    <row r="15" spans="1:5" ht="18" customHeight="1" x14ac:dyDescent="0.15">
      <c r="A15" s="737" t="s">
        <v>277</v>
      </c>
      <c r="B15" s="738"/>
      <c r="C15" s="530"/>
      <c r="D15" s="531"/>
      <c r="E15" s="532" t="s">
        <v>276</v>
      </c>
    </row>
    <row r="16" spans="1:5" ht="19.5" customHeight="1" x14ac:dyDescent="0.15">
      <c r="A16" s="737" t="s">
        <v>275</v>
      </c>
      <c r="B16" s="738"/>
      <c r="C16" s="530"/>
      <c r="D16" s="531"/>
      <c r="E16" s="532" t="s">
        <v>274</v>
      </c>
    </row>
    <row r="17" spans="1:5" ht="15" customHeight="1" x14ac:dyDescent="0.15">
      <c r="A17" s="737" t="s">
        <v>273</v>
      </c>
      <c r="B17" s="738"/>
      <c r="C17" s="530"/>
      <c r="D17" s="531"/>
      <c r="E17" s="532" t="s">
        <v>272</v>
      </c>
    </row>
    <row r="18" spans="1:5" ht="29.25" customHeight="1" x14ac:dyDescent="0.15">
      <c r="A18" s="737" t="s">
        <v>271</v>
      </c>
      <c r="B18" s="738"/>
      <c r="C18" s="530"/>
      <c r="D18" s="531"/>
      <c r="E18" s="532" t="s">
        <v>270</v>
      </c>
    </row>
    <row r="19" spans="1:5" ht="30.75" customHeight="1" x14ac:dyDescent="0.15">
      <c r="A19" s="737" t="s">
        <v>269</v>
      </c>
      <c r="B19" s="738"/>
      <c r="C19" s="530"/>
      <c r="D19" s="531"/>
      <c r="E19" s="532" t="s">
        <v>268</v>
      </c>
    </row>
    <row r="20" spans="1:5" ht="33.75" customHeight="1" x14ac:dyDescent="0.15">
      <c r="A20" s="737" t="s">
        <v>267</v>
      </c>
      <c r="B20" s="738"/>
      <c r="C20" s="530"/>
      <c r="D20" s="531"/>
      <c r="E20" s="532" t="s">
        <v>266</v>
      </c>
    </row>
    <row r="21" spans="1:5" ht="15" customHeight="1" x14ac:dyDescent="0.15">
      <c r="A21" s="737" t="s">
        <v>265</v>
      </c>
      <c r="B21" s="738"/>
      <c r="C21" s="530"/>
      <c r="D21" s="531"/>
      <c r="E21" s="532" t="s">
        <v>264</v>
      </c>
    </row>
    <row r="22" spans="1:5" ht="15" customHeight="1" x14ac:dyDescent="0.15">
      <c r="A22" s="737" t="s">
        <v>263</v>
      </c>
      <c r="B22" s="738"/>
      <c r="C22" s="530"/>
      <c r="D22" s="531"/>
      <c r="E22" s="532" t="s">
        <v>262</v>
      </c>
    </row>
    <row r="23" spans="1:5" ht="30.75" customHeight="1" x14ac:dyDescent="0.15">
      <c r="A23" s="737" t="s">
        <v>261</v>
      </c>
      <c r="B23" s="738"/>
      <c r="C23" s="530"/>
      <c r="D23" s="531"/>
      <c r="E23" s="532" t="s">
        <v>430</v>
      </c>
    </row>
    <row r="24" spans="1:5" ht="30.75" customHeight="1" x14ac:dyDescent="0.15">
      <c r="A24" s="737" t="s">
        <v>260</v>
      </c>
      <c r="B24" s="738"/>
      <c r="C24" s="530"/>
      <c r="D24" s="531"/>
      <c r="E24" s="532" t="s">
        <v>431</v>
      </c>
    </row>
    <row r="25" spans="1:5" ht="15" customHeight="1" x14ac:dyDescent="0.15">
      <c r="A25" s="737" t="s">
        <v>259</v>
      </c>
      <c r="B25" s="738"/>
      <c r="C25" s="530"/>
      <c r="D25" s="531"/>
      <c r="E25" s="532" t="s">
        <v>432</v>
      </c>
    </row>
  </sheetData>
  <mergeCells count="25">
    <mergeCell ref="A25:B25"/>
    <mergeCell ref="A20:B20"/>
    <mergeCell ref="A21:B21"/>
    <mergeCell ref="A22:B22"/>
    <mergeCell ref="A23:B23"/>
    <mergeCell ref="A24:B24"/>
    <mergeCell ref="A1:B1"/>
    <mergeCell ref="A2:B2"/>
    <mergeCell ref="A3:B3"/>
    <mergeCell ref="A4:B4"/>
    <mergeCell ref="A5:B5"/>
    <mergeCell ref="A6:B6"/>
    <mergeCell ref="A17:B17"/>
    <mergeCell ref="A13:B13"/>
    <mergeCell ref="A18:B18"/>
    <mergeCell ref="A19:B19"/>
    <mergeCell ref="A7:B7"/>
    <mergeCell ref="A10:B10"/>
    <mergeCell ref="A11:B11"/>
    <mergeCell ref="A12:B12"/>
    <mergeCell ref="A14:B14"/>
    <mergeCell ref="A15:B15"/>
    <mergeCell ref="A16:B16"/>
    <mergeCell ref="A9:B9"/>
    <mergeCell ref="A8:B8"/>
  </mergeCells>
  <pageMargins left="0.23622047244094491" right="0.23622047244094491" top="0" bottom="0" header="0.31496062992125984" footer="0.31496062992125984"/>
  <pageSetup paperSize="9" scale="9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J4:R7"/>
  <sheetViews>
    <sheetView workbookViewId="0">
      <selection activeCell="G25" sqref="G25"/>
    </sheetView>
  </sheetViews>
  <sheetFormatPr defaultRowHeight="10.5" x14ac:dyDescent="0.15"/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N33" sqref="N33"/>
    </sheetView>
  </sheetViews>
  <sheetFormatPr defaultRowHeight="10.5" x14ac:dyDescent="0.15"/>
  <cols>
    <col min="1" max="1" width="12.83203125" customWidth="1"/>
    <col min="2" max="2" width="39" customWidth="1"/>
  </cols>
  <sheetData>
    <row r="1" spans="1:26" ht="16.5" thickBot="1" x14ac:dyDescent="0.2">
      <c r="A1" s="747" t="s">
        <v>415</v>
      </c>
      <c r="B1" s="749" t="s">
        <v>414</v>
      </c>
      <c r="C1" s="751" t="s">
        <v>413</v>
      </c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1:26" ht="17.25" thickTop="1" thickBot="1" x14ac:dyDescent="0.2">
      <c r="A2" s="747"/>
      <c r="B2" s="749"/>
      <c r="C2" s="753" t="s">
        <v>412</v>
      </c>
      <c r="D2" s="754"/>
      <c r="E2" s="754"/>
      <c r="F2" s="754"/>
      <c r="G2" s="754"/>
      <c r="H2" s="754"/>
      <c r="I2" s="754"/>
      <c r="J2" s="754"/>
      <c r="K2" s="753" t="s">
        <v>411</v>
      </c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</row>
    <row r="3" spans="1:26" ht="63" customHeight="1" thickTop="1" thickBot="1" x14ac:dyDescent="0.2">
      <c r="A3" s="748"/>
      <c r="B3" s="750"/>
      <c r="C3" s="502" t="s">
        <v>410</v>
      </c>
      <c r="D3" s="501" t="s">
        <v>409</v>
      </c>
      <c r="E3" s="501" t="s">
        <v>408</v>
      </c>
      <c r="F3" s="501" t="s">
        <v>407</v>
      </c>
      <c r="G3" s="501" t="s">
        <v>406</v>
      </c>
      <c r="H3" s="501" t="s">
        <v>405</v>
      </c>
      <c r="I3" s="501" t="s">
        <v>404</v>
      </c>
      <c r="J3" s="500" t="s">
        <v>403</v>
      </c>
      <c r="K3" s="499" t="s">
        <v>402</v>
      </c>
      <c r="L3" s="498" t="s">
        <v>284</v>
      </c>
      <c r="M3" s="498" t="s">
        <v>401</v>
      </c>
      <c r="N3" s="498" t="s">
        <v>417</v>
      </c>
      <c r="O3" s="498" t="s">
        <v>418</v>
      </c>
      <c r="P3" s="498" t="s">
        <v>419</v>
      </c>
      <c r="Q3" s="498" t="s">
        <v>420</v>
      </c>
      <c r="R3" s="498" t="s">
        <v>421</v>
      </c>
      <c r="S3" s="498" t="s">
        <v>422</v>
      </c>
      <c r="T3" s="498" t="s">
        <v>400</v>
      </c>
      <c r="U3" s="498" t="s">
        <v>399</v>
      </c>
      <c r="V3" s="498" t="s">
        <v>423</v>
      </c>
      <c r="W3" s="498" t="s">
        <v>424</v>
      </c>
      <c r="X3" s="498" t="s">
        <v>425</v>
      </c>
      <c r="Y3" s="497" t="s">
        <v>426</v>
      </c>
      <c r="Z3" s="497" t="s">
        <v>427</v>
      </c>
    </row>
    <row r="4" spans="1:26" s="474" customFormat="1" ht="15.95" customHeight="1" thickTop="1" thickBot="1" x14ac:dyDescent="0.3">
      <c r="A4" s="490" t="s">
        <v>158</v>
      </c>
      <c r="B4" s="496" t="s">
        <v>398</v>
      </c>
      <c r="C4" s="495"/>
      <c r="D4" s="488"/>
      <c r="E4" s="488"/>
      <c r="F4" s="488"/>
      <c r="G4" s="488"/>
      <c r="H4" s="488"/>
      <c r="I4" s="488"/>
      <c r="J4" s="487"/>
      <c r="K4" s="489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7"/>
    </row>
    <row r="5" spans="1:26" s="474" customFormat="1" ht="15.95" customHeight="1" thickTop="1" x14ac:dyDescent="0.25">
      <c r="A5" s="503" t="s">
        <v>161</v>
      </c>
      <c r="B5" s="504" t="s">
        <v>160</v>
      </c>
      <c r="C5" s="494"/>
      <c r="D5" s="485"/>
      <c r="E5" s="485"/>
      <c r="F5" s="485" t="s">
        <v>416</v>
      </c>
      <c r="G5" s="485" t="s">
        <v>416</v>
      </c>
      <c r="H5" s="485" t="s">
        <v>416</v>
      </c>
      <c r="I5" s="485"/>
      <c r="J5" s="484"/>
      <c r="K5" s="486" t="s">
        <v>416</v>
      </c>
      <c r="L5" s="485" t="s">
        <v>416</v>
      </c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4"/>
    </row>
    <row r="6" spans="1:26" s="474" customFormat="1" ht="15.95" customHeight="1" x14ac:dyDescent="0.25">
      <c r="A6" s="505" t="s">
        <v>251</v>
      </c>
      <c r="B6" s="506" t="s">
        <v>15</v>
      </c>
      <c r="C6" s="493"/>
      <c r="D6" s="482" t="s">
        <v>416</v>
      </c>
      <c r="E6" s="482" t="s">
        <v>416</v>
      </c>
      <c r="F6" s="482"/>
      <c r="G6" s="482"/>
      <c r="H6" s="482" t="s">
        <v>416</v>
      </c>
      <c r="I6" s="482"/>
      <c r="J6" s="481"/>
      <c r="K6" s="483" t="s">
        <v>416</v>
      </c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1"/>
    </row>
    <row r="7" spans="1:26" s="474" customFormat="1" ht="15.95" customHeight="1" x14ac:dyDescent="0.25">
      <c r="A7" s="505" t="s">
        <v>163</v>
      </c>
      <c r="B7" s="506" t="s">
        <v>162</v>
      </c>
      <c r="C7" s="493" t="s">
        <v>416</v>
      </c>
      <c r="D7" s="482" t="s">
        <v>416</v>
      </c>
      <c r="E7" s="482"/>
      <c r="F7" s="482" t="s">
        <v>416</v>
      </c>
      <c r="G7" s="482" t="s">
        <v>416</v>
      </c>
      <c r="H7" s="482" t="s">
        <v>416</v>
      </c>
      <c r="I7" s="482"/>
      <c r="J7" s="481"/>
      <c r="K7" s="483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1"/>
    </row>
    <row r="8" spans="1:26" s="474" customFormat="1" ht="15.95" customHeight="1" x14ac:dyDescent="0.25">
      <c r="A8" s="505" t="s">
        <v>164</v>
      </c>
      <c r="B8" s="506" t="s">
        <v>16</v>
      </c>
      <c r="C8" s="493"/>
      <c r="D8" s="482" t="s">
        <v>416</v>
      </c>
      <c r="E8" s="482" t="s">
        <v>416</v>
      </c>
      <c r="F8" s="482" t="s">
        <v>416</v>
      </c>
      <c r="G8" s="482" t="s">
        <v>416</v>
      </c>
      <c r="H8" s="482" t="s">
        <v>416</v>
      </c>
      <c r="I8" s="482"/>
      <c r="J8" s="481"/>
      <c r="K8" s="483"/>
      <c r="L8" s="482"/>
      <c r="M8" s="482"/>
      <c r="N8" s="482"/>
      <c r="O8" s="482"/>
      <c r="P8" s="517" t="s">
        <v>416</v>
      </c>
      <c r="Q8" s="482"/>
      <c r="R8" s="482"/>
      <c r="S8" s="482" t="s">
        <v>416</v>
      </c>
      <c r="T8" s="483"/>
      <c r="U8" s="482"/>
      <c r="V8" s="482"/>
      <c r="W8" s="482"/>
      <c r="X8" s="482"/>
      <c r="Y8" s="482"/>
      <c r="Z8" s="481"/>
    </row>
    <row r="9" spans="1:26" s="474" customFormat="1" ht="15.95" customHeight="1" x14ac:dyDescent="0.25">
      <c r="A9" s="505" t="s">
        <v>165</v>
      </c>
      <c r="B9" s="506" t="s">
        <v>167</v>
      </c>
      <c r="C9" s="482" t="s">
        <v>416</v>
      </c>
      <c r="D9" s="482"/>
      <c r="E9" s="482"/>
      <c r="F9" s="482" t="s">
        <v>416</v>
      </c>
      <c r="G9" s="482"/>
      <c r="H9" s="482" t="s">
        <v>416</v>
      </c>
      <c r="I9" s="482"/>
      <c r="J9" s="481" t="s">
        <v>416</v>
      </c>
      <c r="K9" s="483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1"/>
    </row>
    <row r="10" spans="1:26" s="474" customFormat="1" ht="15.95" customHeight="1" thickBot="1" x14ac:dyDescent="0.3">
      <c r="A10" s="505" t="s">
        <v>166</v>
      </c>
      <c r="B10" s="506" t="s">
        <v>17</v>
      </c>
      <c r="C10" s="482" t="s">
        <v>416</v>
      </c>
      <c r="D10" s="482" t="s">
        <v>416</v>
      </c>
      <c r="E10" s="482" t="s">
        <v>416</v>
      </c>
      <c r="F10" s="482" t="s">
        <v>416</v>
      </c>
      <c r="G10" s="482" t="s">
        <v>416</v>
      </c>
      <c r="H10" s="482" t="s">
        <v>416</v>
      </c>
      <c r="I10" s="482"/>
      <c r="J10" s="481"/>
      <c r="K10" s="483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1"/>
    </row>
    <row r="11" spans="1:26" s="474" customFormat="1" ht="15.95" customHeight="1" thickTop="1" thickBot="1" x14ac:dyDescent="0.3">
      <c r="A11" s="507" t="s">
        <v>168</v>
      </c>
      <c r="B11" s="508" t="s">
        <v>397</v>
      </c>
      <c r="C11" s="495"/>
      <c r="D11" s="488"/>
      <c r="E11" s="488"/>
      <c r="F11" s="488"/>
      <c r="G11" s="488"/>
      <c r="H11" s="488"/>
      <c r="I11" s="488"/>
      <c r="J11" s="487"/>
      <c r="K11" s="489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7"/>
    </row>
    <row r="12" spans="1:26" s="474" customFormat="1" ht="54" customHeight="1" thickTop="1" thickBot="1" x14ac:dyDescent="0.3">
      <c r="A12" s="509" t="s">
        <v>170</v>
      </c>
      <c r="B12" s="510" t="s">
        <v>252</v>
      </c>
      <c r="C12" s="495"/>
      <c r="D12" s="488"/>
      <c r="E12" s="488"/>
      <c r="F12" s="488"/>
      <c r="G12" s="488"/>
      <c r="H12" s="488"/>
      <c r="I12" s="488"/>
      <c r="J12" s="487"/>
      <c r="K12" s="489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7"/>
    </row>
    <row r="13" spans="1:26" s="474" customFormat="1" ht="31.5" customHeight="1" x14ac:dyDescent="0.25">
      <c r="A13" s="505" t="s">
        <v>171</v>
      </c>
      <c r="B13" s="506" t="s">
        <v>256</v>
      </c>
      <c r="C13" s="494"/>
      <c r="D13" s="485"/>
      <c r="E13" s="485"/>
      <c r="F13" s="485"/>
      <c r="G13" s="485"/>
      <c r="H13" s="485"/>
      <c r="I13" s="485"/>
      <c r="J13" s="484"/>
      <c r="K13" s="482" t="s">
        <v>416</v>
      </c>
      <c r="L13" s="482" t="s">
        <v>416</v>
      </c>
      <c r="M13" s="482" t="s">
        <v>416</v>
      </c>
      <c r="N13" s="482" t="s">
        <v>416</v>
      </c>
      <c r="O13" s="482" t="s">
        <v>416</v>
      </c>
      <c r="P13" s="482" t="s">
        <v>416</v>
      </c>
      <c r="Q13" s="482" t="s">
        <v>416</v>
      </c>
      <c r="R13" s="482" t="s">
        <v>416</v>
      </c>
      <c r="S13" s="482" t="s">
        <v>416</v>
      </c>
      <c r="T13" s="485"/>
      <c r="U13" s="485"/>
      <c r="V13" s="485"/>
      <c r="W13" s="485"/>
      <c r="X13" s="485"/>
      <c r="Y13" s="485"/>
      <c r="Z13" s="484"/>
    </row>
    <row r="14" spans="1:26" s="474" customFormat="1" ht="31.5" customHeight="1" x14ac:dyDescent="0.25">
      <c r="A14" s="505" t="s">
        <v>172</v>
      </c>
      <c r="B14" s="506" t="s">
        <v>230</v>
      </c>
      <c r="C14" s="493"/>
      <c r="D14" s="482"/>
      <c r="E14" s="482"/>
      <c r="F14" s="482"/>
      <c r="G14" s="482"/>
      <c r="H14" s="482"/>
      <c r="I14" s="482"/>
      <c r="J14" s="481"/>
      <c r="K14" s="482" t="s">
        <v>416</v>
      </c>
      <c r="L14" s="482" t="s">
        <v>416</v>
      </c>
      <c r="M14" s="482" t="s">
        <v>416</v>
      </c>
      <c r="N14" s="482" t="s">
        <v>416</v>
      </c>
      <c r="O14" s="482" t="s">
        <v>416</v>
      </c>
      <c r="P14" s="482" t="s">
        <v>416</v>
      </c>
      <c r="Q14" s="482" t="s">
        <v>416</v>
      </c>
      <c r="R14" s="482" t="s">
        <v>416</v>
      </c>
      <c r="S14" s="482" t="s">
        <v>416</v>
      </c>
      <c r="T14" s="482"/>
      <c r="U14" s="482"/>
      <c r="V14" s="482"/>
      <c r="W14" s="482"/>
      <c r="X14" s="482"/>
      <c r="Y14" s="482"/>
      <c r="Z14" s="481"/>
    </row>
    <row r="15" spans="1:26" s="474" customFormat="1" ht="31.5" customHeight="1" x14ac:dyDescent="0.25">
      <c r="A15" s="505" t="s">
        <v>231</v>
      </c>
      <c r="B15" s="506" t="s">
        <v>232</v>
      </c>
      <c r="C15" s="493"/>
      <c r="D15" s="482"/>
      <c r="E15" s="482"/>
      <c r="F15" s="482"/>
      <c r="G15" s="482"/>
      <c r="H15" s="482"/>
      <c r="I15" s="482"/>
      <c r="J15" s="481"/>
      <c r="K15" s="482" t="s">
        <v>416</v>
      </c>
      <c r="L15" s="482" t="s">
        <v>416</v>
      </c>
      <c r="M15" s="482" t="s">
        <v>416</v>
      </c>
      <c r="N15" s="482" t="s">
        <v>416</v>
      </c>
      <c r="O15" s="482" t="s">
        <v>416</v>
      </c>
      <c r="P15" s="482" t="s">
        <v>416</v>
      </c>
      <c r="Q15" s="482" t="s">
        <v>416</v>
      </c>
      <c r="R15" s="482" t="s">
        <v>416</v>
      </c>
      <c r="S15" s="482" t="s">
        <v>416</v>
      </c>
      <c r="T15" s="482"/>
      <c r="U15" s="482"/>
      <c r="V15" s="482"/>
      <c r="W15" s="482"/>
      <c r="X15" s="482"/>
      <c r="Y15" s="482"/>
      <c r="Z15" s="481"/>
    </row>
    <row r="16" spans="1:26" s="474" customFormat="1" ht="23.25" customHeight="1" x14ac:dyDescent="0.25">
      <c r="A16" s="505" t="s">
        <v>233</v>
      </c>
      <c r="B16" s="506" t="s">
        <v>234</v>
      </c>
      <c r="C16" s="493"/>
      <c r="D16" s="482"/>
      <c r="E16" s="482"/>
      <c r="F16" s="482"/>
      <c r="G16" s="482"/>
      <c r="H16" s="482"/>
      <c r="I16" s="482"/>
      <c r="J16" s="481"/>
      <c r="K16" s="483" t="s">
        <v>416</v>
      </c>
      <c r="L16" s="482" t="s">
        <v>416</v>
      </c>
      <c r="M16" s="482" t="s">
        <v>416</v>
      </c>
      <c r="N16" s="482" t="s">
        <v>416</v>
      </c>
      <c r="O16" s="482" t="s">
        <v>416</v>
      </c>
      <c r="P16" s="482" t="s">
        <v>416</v>
      </c>
      <c r="Q16" s="482" t="s">
        <v>416</v>
      </c>
      <c r="R16" s="482" t="s">
        <v>416</v>
      </c>
      <c r="S16" s="482" t="s">
        <v>416</v>
      </c>
      <c r="T16" s="482"/>
      <c r="U16" s="482"/>
      <c r="V16" s="482"/>
      <c r="W16" s="482"/>
      <c r="X16" s="482"/>
      <c r="Y16" s="482"/>
      <c r="Z16" s="481"/>
    </row>
    <row r="17" spans="1:26" s="474" customFormat="1" ht="16.5" customHeight="1" x14ac:dyDescent="0.25">
      <c r="A17" s="505" t="s">
        <v>173</v>
      </c>
      <c r="B17" s="504" t="s">
        <v>19</v>
      </c>
      <c r="C17" s="492"/>
      <c r="D17" s="479"/>
      <c r="E17" s="479"/>
      <c r="F17" s="479"/>
      <c r="G17" s="479"/>
      <c r="H17" s="479"/>
      <c r="I17" s="479"/>
      <c r="J17" s="481" t="s">
        <v>416</v>
      </c>
      <c r="K17" s="483" t="s">
        <v>416</v>
      </c>
      <c r="L17" s="482" t="s">
        <v>416</v>
      </c>
      <c r="M17" s="482" t="s">
        <v>416</v>
      </c>
      <c r="N17" s="482" t="s">
        <v>416</v>
      </c>
      <c r="O17" s="482" t="s">
        <v>416</v>
      </c>
      <c r="P17" s="482" t="s">
        <v>416</v>
      </c>
      <c r="Q17" s="482" t="s">
        <v>416</v>
      </c>
      <c r="R17" s="482" t="s">
        <v>416</v>
      </c>
      <c r="S17" s="482" t="s">
        <v>416</v>
      </c>
      <c r="T17" s="479"/>
      <c r="U17" s="479"/>
      <c r="V17" s="479"/>
      <c r="W17" s="479"/>
      <c r="X17" s="479"/>
      <c r="Y17" s="479"/>
      <c r="Z17" s="478"/>
    </row>
    <row r="18" spans="1:26" s="474" customFormat="1" ht="15.95" customHeight="1" thickBot="1" x14ac:dyDescent="0.3">
      <c r="A18" s="505" t="s">
        <v>174</v>
      </c>
      <c r="B18" s="512" t="s">
        <v>179</v>
      </c>
      <c r="C18" s="477"/>
      <c r="D18" s="476"/>
      <c r="E18" s="476"/>
      <c r="F18" s="476"/>
      <c r="G18" s="476"/>
      <c r="H18" s="476"/>
      <c r="I18" s="476"/>
      <c r="J18" s="481" t="s">
        <v>416</v>
      </c>
      <c r="K18" s="483" t="s">
        <v>416</v>
      </c>
      <c r="L18" s="482" t="s">
        <v>416</v>
      </c>
      <c r="M18" s="482" t="s">
        <v>416</v>
      </c>
      <c r="N18" s="482" t="s">
        <v>416</v>
      </c>
      <c r="O18" s="482" t="s">
        <v>416</v>
      </c>
      <c r="P18" s="482" t="s">
        <v>416</v>
      </c>
      <c r="Q18" s="482" t="s">
        <v>416</v>
      </c>
      <c r="R18" s="482" t="s">
        <v>416</v>
      </c>
      <c r="S18" s="482" t="s">
        <v>416</v>
      </c>
      <c r="T18" s="476"/>
      <c r="U18" s="476"/>
      <c r="V18" s="476"/>
      <c r="W18" s="476"/>
      <c r="X18" s="476"/>
      <c r="Y18" s="476"/>
      <c r="Z18" s="475"/>
    </row>
    <row r="19" spans="1:26" s="474" customFormat="1" ht="59.25" customHeight="1" thickTop="1" thickBot="1" x14ac:dyDescent="0.3">
      <c r="A19" s="509" t="s">
        <v>236</v>
      </c>
      <c r="B19" s="513" t="s">
        <v>235</v>
      </c>
      <c r="C19" s="489"/>
      <c r="D19" s="488"/>
      <c r="E19" s="488"/>
      <c r="F19" s="488"/>
      <c r="G19" s="488"/>
      <c r="H19" s="488"/>
      <c r="I19" s="488"/>
      <c r="J19" s="487"/>
      <c r="K19" s="489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7"/>
    </row>
    <row r="20" spans="1:26" s="474" customFormat="1" ht="30.75" customHeight="1" x14ac:dyDescent="0.25">
      <c r="A20" s="505" t="s">
        <v>176</v>
      </c>
      <c r="B20" s="512" t="s">
        <v>253</v>
      </c>
      <c r="C20" s="486"/>
      <c r="D20" s="485"/>
      <c r="E20" s="485"/>
      <c r="F20" s="485"/>
      <c r="G20" s="485"/>
      <c r="H20" s="485"/>
      <c r="I20" s="485"/>
      <c r="J20" s="484"/>
      <c r="K20" s="486"/>
      <c r="L20" s="485"/>
      <c r="M20" s="485"/>
      <c r="N20" s="485"/>
      <c r="O20" s="485"/>
      <c r="P20" s="485"/>
      <c r="Q20" s="485"/>
      <c r="R20" s="485"/>
      <c r="S20" s="485"/>
      <c r="T20" s="482" t="s">
        <v>416</v>
      </c>
      <c r="U20" s="482" t="s">
        <v>416</v>
      </c>
      <c r="V20" s="482" t="s">
        <v>416</v>
      </c>
      <c r="W20" s="482" t="s">
        <v>416</v>
      </c>
      <c r="X20" s="485"/>
      <c r="Y20" s="485"/>
      <c r="Z20" s="484"/>
    </row>
    <row r="21" spans="1:26" s="474" customFormat="1" ht="21" customHeight="1" x14ac:dyDescent="0.25">
      <c r="A21" s="505" t="s">
        <v>177</v>
      </c>
      <c r="B21" s="512" t="s">
        <v>19</v>
      </c>
      <c r="C21" s="483"/>
      <c r="D21" s="482"/>
      <c r="E21" s="482"/>
      <c r="F21" s="482"/>
      <c r="G21" s="482"/>
      <c r="H21" s="482"/>
      <c r="I21" s="482"/>
      <c r="J21" s="481" t="s">
        <v>416</v>
      </c>
      <c r="K21" s="483"/>
      <c r="L21" s="482"/>
      <c r="M21" s="482"/>
      <c r="N21" s="482"/>
      <c r="O21" s="482"/>
      <c r="P21" s="482"/>
      <c r="Q21" s="482"/>
      <c r="R21" s="482"/>
      <c r="S21" s="482"/>
      <c r="T21" s="482" t="s">
        <v>416</v>
      </c>
      <c r="U21" s="482" t="s">
        <v>416</v>
      </c>
      <c r="V21" s="482" t="s">
        <v>416</v>
      </c>
      <c r="W21" s="482" t="s">
        <v>416</v>
      </c>
      <c r="X21" s="482"/>
      <c r="Y21" s="482"/>
      <c r="Z21" s="481"/>
    </row>
    <row r="22" spans="1:26" s="474" customFormat="1" ht="15.95" customHeight="1" thickBot="1" x14ac:dyDescent="0.3">
      <c r="A22" s="505" t="s">
        <v>178</v>
      </c>
      <c r="B22" s="512" t="s">
        <v>179</v>
      </c>
      <c r="C22" s="477"/>
      <c r="D22" s="476"/>
      <c r="E22" s="476"/>
      <c r="F22" s="476"/>
      <c r="G22" s="476"/>
      <c r="H22" s="476"/>
      <c r="I22" s="476"/>
      <c r="J22" s="481" t="s">
        <v>416</v>
      </c>
      <c r="K22" s="477"/>
      <c r="L22" s="476"/>
      <c r="M22" s="476"/>
      <c r="N22" s="476"/>
      <c r="O22" s="476"/>
      <c r="P22" s="476"/>
      <c r="Q22" s="476"/>
      <c r="R22" s="476"/>
      <c r="S22" s="476"/>
      <c r="T22" s="482" t="s">
        <v>416</v>
      </c>
      <c r="U22" s="482" t="s">
        <v>416</v>
      </c>
      <c r="V22" s="482" t="s">
        <v>416</v>
      </c>
      <c r="W22" s="482" t="s">
        <v>416</v>
      </c>
      <c r="X22" s="476"/>
      <c r="Y22" s="476"/>
      <c r="Z22" s="475"/>
    </row>
    <row r="23" spans="1:26" s="474" customFormat="1" ht="66" customHeight="1" thickTop="1" thickBot="1" x14ac:dyDescent="0.3">
      <c r="A23" s="511" t="s">
        <v>237</v>
      </c>
      <c r="B23" s="513" t="s">
        <v>238</v>
      </c>
      <c r="C23" s="489"/>
      <c r="D23" s="488"/>
      <c r="E23" s="488"/>
      <c r="F23" s="488"/>
      <c r="G23" s="488"/>
      <c r="H23" s="488"/>
      <c r="I23" s="488"/>
      <c r="J23" s="487"/>
      <c r="K23" s="489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7"/>
    </row>
    <row r="24" spans="1:26" s="474" customFormat="1" ht="42.75" customHeight="1" thickTop="1" x14ac:dyDescent="0.25">
      <c r="A24" s="505" t="s">
        <v>180</v>
      </c>
      <c r="B24" s="512" t="s">
        <v>254</v>
      </c>
      <c r="C24" s="486"/>
      <c r="D24" s="485"/>
      <c r="E24" s="485"/>
      <c r="F24" s="485"/>
      <c r="G24" s="485"/>
      <c r="H24" s="485"/>
      <c r="I24" s="485"/>
      <c r="J24" s="484"/>
      <c r="K24" s="486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2" t="s">
        <v>416</v>
      </c>
      <c r="Y24" s="482" t="s">
        <v>416</v>
      </c>
      <c r="Z24" s="518" t="s">
        <v>416</v>
      </c>
    </row>
    <row r="25" spans="1:26" s="474" customFormat="1" ht="18" customHeight="1" x14ac:dyDescent="0.25">
      <c r="A25" s="505" t="s">
        <v>181</v>
      </c>
      <c r="B25" s="512" t="s">
        <v>19</v>
      </c>
      <c r="C25" s="483"/>
      <c r="D25" s="482"/>
      <c r="E25" s="482"/>
      <c r="F25" s="482"/>
      <c r="G25" s="482"/>
      <c r="H25" s="482"/>
      <c r="I25" s="482"/>
      <c r="J25" s="481" t="s">
        <v>416</v>
      </c>
      <c r="K25" s="483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 t="s">
        <v>416</v>
      </c>
      <c r="Y25" s="482" t="s">
        <v>416</v>
      </c>
      <c r="Z25" s="481" t="s">
        <v>416</v>
      </c>
    </row>
    <row r="26" spans="1:26" s="474" customFormat="1" ht="17.25" customHeight="1" thickBot="1" x14ac:dyDescent="0.3">
      <c r="A26" s="505" t="s">
        <v>182</v>
      </c>
      <c r="B26" s="514" t="s">
        <v>30</v>
      </c>
      <c r="C26" s="480"/>
      <c r="D26" s="479"/>
      <c r="E26" s="479"/>
      <c r="F26" s="479"/>
      <c r="G26" s="479"/>
      <c r="H26" s="479"/>
      <c r="I26" s="479"/>
      <c r="J26" s="481" t="s">
        <v>416</v>
      </c>
      <c r="K26" s="480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82" t="s">
        <v>416</v>
      </c>
      <c r="Y26" s="482" t="s">
        <v>416</v>
      </c>
      <c r="Z26" s="481" t="s">
        <v>416</v>
      </c>
    </row>
    <row r="27" spans="1:26" s="474" customFormat="1" ht="15.95" customHeight="1" thickBot="1" x14ac:dyDescent="0.3">
      <c r="A27" s="515" t="s">
        <v>91</v>
      </c>
      <c r="B27" s="516" t="s">
        <v>92</v>
      </c>
      <c r="C27" s="491" t="s">
        <v>416</v>
      </c>
      <c r="D27" s="476" t="s">
        <v>416</v>
      </c>
      <c r="E27" s="476" t="s">
        <v>416</v>
      </c>
      <c r="F27" s="476" t="s">
        <v>416</v>
      </c>
      <c r="G27" s="476" t="s">
        <v>416</v>
      </c>
      <c r="H27" s="476" t="s">
        <v>416</v>
      </c>
      <c r="I27" s="476"/>
      <c r="J27" s="475"/>
      <c r="K27" s="477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5"/>
    </row>
    <row r="28" spans="1:26" ht="11.25" thickTop="1" x14ac:dyDescent="0.15">
      <c r="Z28" s="473"/>
    </row>
    <row r="29" spans="1:26" x14ac:dyDescent="0.15">
      <c r="B29" s="1"/>
      <c r="T29" s="1"/>
    </row>
  </sheetData>
  <mergeCells count="5">
    <mergeCell ref="A1:A3"/>
    <mergeCell ref="B1:B3"/>
    <mergeCell ref="C1:Z1"/>
    <mergeCell ref="C2:J2"/>
    <mergeCell ref="K2:Z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</vt:lpstr>
      <vt:lpstr>График</vt:lpstr>
      <vt:lpstr>План</vt:lpstr>
      <vt:lpstr>План 2</vt:lpstr>
      <vt:lpstr>Кабинеты</vt:lpstr>
      <vt:lpstr>Пояснительная записка</vt:lpstr>
      <vt:lpstr>Наименование компетенций</vt:lpstr>
      <vt:lpstr>Start</vt:lpstr>
      <vt:lpstr>Компетенции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ВЭМТ</cp:lastModifiedBy>
  <cp:lastPrinted>2021-04-05T16:31:36Z</cp:lastPrinted>
  <dcterms:created xsi:type="dcterms:W3CDTF">2011-05-05T04:03:53Z</dcterms:created>
  <dcterms:modified xsi:type="dcterms:W3CDTF">2023-01-11T14:10:52Z</dcterms:modified>
</cp:coreProperties>
</file>