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абинеты" sheetId="11" r:id="rId4"/>
    <sheet name="Пояснения" sheetId="10" r:id="rId5"/>
    <sheet name="Наименование компетенции" sheetId="13" r:id="rId6"/>
    <sheet name="Start" sheetId="9" state="hidden" r:id="rId7"/>
    <sheet name="Компетенции" sheetId="18" r:id="rId8"/>
  </sheets>
  <calcPr calcId="144525"/>
</workbook>
</file>

<file path=xl/calcChain.xml><?xml version="1.0" encoding="utf-8"?>
<calcChain xmlns="http://schemas.openxmlformats.org/spreadsheetml/2006/main">
  <c r="I24" i="15" l="1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I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J26" i="15"/>
  <c r="H26" i="15" s="1"/>
  <c r="J25" i="15"/>
  <c r="J24" i="15" s="1"/>
  <c r="H25" i="15"/>
  <c r="H24" i="15" s="1"/>
  <c r="H71" i="15"/>
  <c r="H66" i="15"/>
  <c r="H61" i="15"/>
  <c r="H37" i="15"/>
  <c r="H36" i="15"/>
  <c r="Q11" i="15"/>
  <c r="Q28" i="15"/>
  <c r="Q35" i="15"/>
  <c r="Q39" i="15"/>
  <c r="Q54" i="15"/>
  <c r="Q63" i="15"/>
  <c r="Q68" i="15"/>
  <c r="Q73" i="15"/>
  <c r="P73" i="15"/>
  <c r="P68" i="15"/>
  <c r="P63" i="15"/>
  <c r="P54" i="15"/>
  <c r="P39" i="15"/>
  <c r="P35" i="15"/>
  <c r="P28" i="15"/>
  <c r="P11" i="15"/>
  <c r="Q10" i="15" l="1"/>
  <c r="P10" i="15"/>
  <c r="Q53" i="15"/>
  <c r="Q38" i="15" s="1"/>
  <c r="P53" i="15"/>
  <c r="P38" i="15" s="1"/>
  <c r="P9" i="15" l="1"/>
  <c r="Q9" i="15"/>
  <c r="N11" i="15" l="1"/>
  <c r="N28" i="15"/>
  <c r="N35" i="15"/>
  <c r="N39" i="15"/>
  <c r="N54" i="15"/>
  <c r="N63" i="15"/>
  <c r="N68" i="15"/>
  <c r="N73" i="15"/>
  <c r="N10" i="15" l="1"/>
  <c r="N53" i="15"/>
  <c r="N38" i="15" s="1"/>
  <c r="J75" i="15"/>
  <c r="J74" i="15"/>
  <c r="H74" i="15" s="1"/>
  <c r="J69" i="15"/>
  <c r="H69" i="15" s="1"/>
  <c r="J65" i="15"/>
  <c r="H65" i="15" s="1"/>
  <c r="J64" i="15"/>
  <c r="H64" i="15" s="1"/>
  <c r="J56" i="15"/>
  <c r="H56" i="15" s="1"/>
  <c r="J57" i="15"/>
  <c r="H57" i="15" s="1"/>
  <c r="J58" i="15"/>
  <c r="H58" i="15" s="1"/>
  <c r="J59" i="15"/>
  <c r="H59" i="15" s="1"/>
  <c r="J55" i="15"/>
  <c r="H55" i="15" s="1"/>
  <c r="J41" i="15"/>
  <c r="H41" i="15" s="1"/>
  <c r="J42" i="15"/>
  <c r="H42" i="15" s="1"/>
  <c r="J43" i="15"/>
  <c r="H43" i="15" s="1"/>
  <c r="J44" i="15"/>
  <c r="H44" i="15" s="1"/>
  <c r="J45" i="15"/>
  <c r="H45" i="15" s="1"/>
  <c r="J46" i="15"/>
  <c r="H46" i="15" s="1"/>
  <c r="J47" i="15"/>
  <c r="H47" i="15" s="1"/>
  <c r="J48" i="15"/>
  <c r="H48" i="15" s="1"/>
  <c r="J49" i="15"/>
  <c r="H49" i="15" s="1"/>
  <c r="J50" i="15"/>
  <c r="H50" i="15" s="1"/>
  <c r="J51" i="15"/>
  <c r="H51" i="15" s="1"/>
  <c r="J52" i="15"/>
  <c r="H52" i="15" s="1"/>
  <c r="J40" i="15"/>
  <c r="H40" i="15" s="1"/>
  <c r="AG23" i="15"/>
  <c r="J23" i="15"/>
  <c r="H23" i="15" s="1"/>
  <c r="J22" i="15"/>
  <c r="H22" i="15" s="1"/>
  <c r="J21" i="15"/>
  <c r="J13" i="15"/>
  <c r="H13" i="15" s="1"/>
  <c r="J14" i="15"/>
  <c r="H14" i="15" s="1"/>
  <c r="J15" i="15"/>
  <c r="H15" i="15" s="1"/>
  <c r="J16" i="15"/>
  <c r="H16" i="15" s="1"/>
  <c r="J17" i="15"/>
  <c r="H17" i="15" s="1"/>
  <c r="J18" i="15"/>
  <c r="H18" i="15" s="1"/>
  <c r="J19" i="15"/>
  <c r="H19" i="15" s="1"/>
  <c r="J12" i="15"/>
  <c r="H12" i="15" s="1"/>
  <c r="J20" i="15" l="1"/>
  <c r="H21" i="15"/>
  <c r="H20" i="15" s="1"/>
  <c r="N9" i="15"/>
  <c r="K11" i="15"/>
  <c r="L11" i="15"/>
  <c r="M11" i="15"/>
  <c r="M10" i="15" s="1"/>
  <c r="O11" i="15"/>
  <c r="R11" i="15"/>
  <c r="R10" i="15" s="1"/>
  <c r="S11" i="15"/>
  <c r="S10" i="15" s="1"/>
  <c r="T11" i="15"/>
  <c r="U11" i="15"/>
  <c r="V11" i="15"/>
  <c r="W11" i="15"/>
  <c r="W10" i="15" s="1"/>
  <c r="X11" i="15"/>
  <c r="Y11" i="15"/>
  <c r="Z11" i="15"/>
  <c r="Z10" i="15" s="1"/>
  <c r="AA11" i="15"/>
  <c r="AA10" i="15" s="1"/>
  <c r="AB11" i="15"/>
  <c r="AC11" i="15"/>
  <c r="AD11" i="15"/>
  <c r="AD10" i="15" s="1"/>
  <c r="AE11" i="15"/>
  <c r="AE10" i="15" s="1"/>
  <c r="I28" i="15"/>
  <c r="K28" i="15"/>
  <c r="L28" i="15"/>
  <c r="M28" i="15"/>
  <c r="O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I35" i="15"/>
  <c r="J35" i="15"/>
  <c r="K35" i="15"/>
  <c r="L35" i="15"/>
  <c r="M35" i="15"/>
  <c r="O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I39" i="15"/>
  <c r="K39" i="15"/>
  <c r="L39" i="15"/>
  <c r="M39" i="15"/>
  <c r="O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I54" i="15"/>
  <c r="K54" i="15"/>
  <c r="L54" i="15"/>
  <c r="M54" i="15"/>
  <c r="O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I63" i="15"/>
  <c r="K63" i="15"/>
  <c r="L63" i="15"/>
  <c r="M63" i="15"/>
  <c r="O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I68" i="15"/>
  <c r="K68" i="15"/>
  <c r="L68" i="15"/>
  <c r="M68" i="15"/>
  <c r="O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I73" i="15"/>
  <c r="K73" i="15"/>
  <c r="L73" i="15"/>
  <c r="M73" i="15"/>
  <c r="O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G45" i="15"/>
  <c r="AG13" i="15"/>
  <c r="AG14" i="15"/>
  <c r="AG15" i="15"/>
  <c r="AG16" i="15"/>
  <c r="AG17" i="15"/>
  <c r="AG18" i="15"/>
  <c r="AG19" i="15"/>
  <c r="AG21" i="15"/>
  <c r="AG22" i="15"/>
  <c r="AG27" i="15"/>
  <c r="AG29" i="15"/>
  <c r="AG30" i="15"/>
  <c r="AG31" i="15"/>
  <c r="AG32" i="15"/>
  <c r="AG33" i="15"/>
  <c r="AG34" i="15"/>
  <c r="AG36" i="15"/>
  <c r="AG37" i="15"/>
  <c r="AG40" i="15"/>
  <c r="AG41" i="15"/>
  <c r="AG42" i="15"/>
  <c r="AG43" i="15"/>
  <c r="AG44" i="15"/>
  <c r="AG46" i="15"/>
  <c r="AG47" i="15"/>
  <c r="AG48" i="15"/>
  <c r="AG49" i="15"/>
  <c r="AG50" i="15"/>
  <c r="AG51" i="15"/>
  <c r="AG52" i="15"/>
  <c r="AG55" i="15"/>
  <c r="AG56" i="15"/>
  <c r="AG57" i="15"/>
  <c r="AG58" i="15"/>
  <c r="AG59" i="15"/>
  <c r="AG60" i="15"/>
  <c r="AG61" i="15"/>
  <c r="AG64" i="15"/>
  <c r="AG65" i="15"/>
  <c r="AG66" i="15"/>
  <c r="AG69" i="15"/>
  <c r="AG70" i="15"/>
  <c r="AG71" i="15"/>
  <c r="AG74" i="15"/>
  <c r="AG75" i="15"/>
  <c r="AG76" i="15"/>
  <c r="AG77" i="15"/>
  <c r="AG78" i="15"/>
  <c r="AG12" i="15"/>
  <c r="J60" i="15"/>
  <c r="H60" i="15" s="1"/>
  <c r="V10" i="15" l="1"/>
  <c r="Z53" i="15"/>
  <c r="Z38" i="15" s="1"/>
  <c r="Z9" i="15" s="1"/>
  <c r="R53" i="15"/>
  <c r="R38" i="15" s="1"/>
  <c r="R9" i="15" s="1"/>
  <c r="M53" i="15"/>
  <c r="M38" i="15" s="1"/>
  <c r="M9" i="15" s="1"/>
  <c r="S53" i="15"/>
  <c r="S38" i="15" s="1"/>
  <c r="S9" i="15" s="1"/>
  <c r="T53" i="15"/>
  <c r="T38" i="15" s="1"/>
  <c r="U53" i="15"/>
  <c r="U38" i="15" s="1"/>
  <c r="V53" i="15"/>
  <c r="V38" i="15" s="1"/>
  <c r="X53" i="15"/>
  <c r="X38" i="15" s="1"/>
  <c r="Y53" i="15"/>
  <c r="Y38" i="15" s="1"/>
  <c r="AC10" i="15"/>
  <c r="Y10" i="15"/>
  <c r="U10" i="15"/>
  <c r="AB10" i="15"/>
  <c r="X10" i="15"/>
  <c r="T10" i="15"/>
  <c r="K10" i="15"/>
  <c r="O10" i="15"/>
  <c r="L10" i="15"/>
  <c r="K53" i="15"/>
  <c r="K38" i="15" s="1"/>
  <c r="I53" i="15"/>
  <c r="I38" i="15" s="1"/>
  <c r="AG35" i="15"/>
  <c r="W53" i="15"/>
  <c r="W38" i="15" s="1"/>
  <c r="W9" i="15" s="1"/>
  <c r="AD53" i="15"/>
  <c r="AD38" i="15" s="1"/>
  <c r="AD9" i="15" s="1"/>
  <c r="AB53" i="15"/>
  <c r="AB38" i="15" s="1"/>
  <c r="O53" i="15"/>
  <c r="O38" i="15" s="1"/>
  <c r="AC53" i="15"/>
  <c r="AC38" i="15" s="1"/>
  <c r="AA53" i="15"/>
  <c r="AA38" i="15" s="1"/>
  <c r="AA9" i="15" s="1"/>
  <c r="L53" i="15"/>
  <c r="L38" i="15" s="1"/>
  <c r="AE53" i="15"/>
  <c r="AE38" i="15" s="1"/>
  <c r="AE9" i="15" s="1"/>
  <c r="V9" i="15" l="1"/>
  <c r="T9" i="15"/>
  <c r="AG10" i="15"/>
  <c r="U9" i="15"/>
  <c r="X9" i="15"/>
  <c r="Y9" i="15"/>
  <c r="AC9" i="15"/>
  <c r="AB9" i="15"/>
  <c r="O9" i="15"/>
  <c r="AD8" i="15"/>
  <c r="K9" i="15"/>
  <c r="L9" i="15"/>
  <c r="AG9" i="15" l="1"/>
  <c r="J30" i="15"/>
  <c r="H30" i="15" s="1"/>
  <c r="J31" i="15"/>
  <c r="H31" i="15" s="1"/>
  <c r="J32" i="15"/>
  <c r="H32" i="15" s="1"/>
  <c r="J33" i="15"/>
  <c r="H33" i="15" s="1"/>
  <c r="J34" i="15"/>
  <c r="H34" i="15" s="1"/>
  <c r="J29" i="15" l="1"/>
  <c r="H29" i="15" s="1"/>
  <c r="H11" i="15"/>
  <c r="I11" i="15" l="1"/>
  <c r="J11" i="15"/>
  <c r="H39" i="15"/>
  <c r="J39" i="15"/>
  <c r="H28" i="15"/>
  <c r="J28" i="15"/>
  <c r="J54" i="15"/>
  <c r="H54" i="15"/>
  <c r="AG63" i="15"/>
  <c r="AG20" i="15"/>
  <c r="AG24" i="15"/>
  <c r="AG73" i="15"/>
  <c r="AG68" i="15"/>
  <c r="AG28" i="15"/>
  <c r="AG54" i="15"/>
  <c r="AG39" i="15"/>
  <c r="H10" i="15"/>
  <c r="I10" i="15" l="1"/>
  <c r="I9" i="15" s="1"/>
  <c r="J10" i="15"/>
  <c r="H35" i="15"/>
  <c r="J70" i="15" l="1"/>
  <c r="H70" i="15" s="1"/>
  <c r="H68" i="15" l="1"/>
  <c r="J68" i="15"/>
  <c r="H63" i="15"/>
  <c r="J63" i="15"/>
  <c r="H75" i="15" l="1"/>
  <c r="H73" i="15" s="1"/>
  <c r="H53" i="15" s="1"/>
  <c r="J73" i="15"/>
  <c r="J53" i="15" s="1"/>
  <c r="J38" i="15" s="1"/>
  <c r="J9" i="15" s="1"/>
  <c r="S8" i="15"/>
  <c r="X8" i="15"/>
  <c r="R8" i="15"/>
  <c r="AB8" i="15" l="1"/>
  <c r="T8" i="15"/>
  <c r="Z8" i="15"/>
  <c r="AG53" i="15"/>
  <c r="V8" i="15"/>
  <c r="AG38" i="15"/>
  <c r="AF38" i="15"/>
  <c r="H38" i="15"/>
  <c r="H9" i="15" l="1"/>
</calcChain>
</file>

<file path=xl/sharedStrings.xml><?xml version="1.0" encoding="utf-8"?>
<sst xmlns="http://schemas.openxmlformats.org/spreadsheetml/2006/main" count="1009" uniqueCount="437">
  <si>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</si>
  <si>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</si>
  <si>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</si>
  <si>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</si>
  <si>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</si>
  <si>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</si>
  <si>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</si>
  <si>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</si>
  <si>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6</t>
  </si>
  <si>
    <t>Иностранный язык</t>
  </si>
  <si>
    <t>7</t>
  </si>
  <si>
    <t>8</t>
  </si>
  <si>
    <t>9</t>
  </si>
  <si>
    <t>10</t>
  </si>
  <si>
    <t>11</t>
  </si>
  <si>
    <t>12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</si>
  <si>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</si>
  <si>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</si>
  <si>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</si>
  <si>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</si>
  <si>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</si>
  <si>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</si>
  <si>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</si>
  <si>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</si>
  <si>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</si>
  <si>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</si>
  <si>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</si>
  <si>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</si>
  <si>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</si>
  <si>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</si>
  <si>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</si>
  <si>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</si>
  <si>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</si>
  <si>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</si>
  <si>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</si>
  <si>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</si>
  <si>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</si>
  <si>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</si>
  <si>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</si>
  <si>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</si>
  <si>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</si>
  <si>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</si>
  <si>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14</t>
  </si>
  <si>
    <t>ОП.07</t>
  </si>
  <si>
    <t>15</t>
  </si>
  <si>
    <t>ОП.08</t>
  </si>
  <si>
    <t>16</t>
  </si>
  <si>
    <t>ОП.09</t>
  </si>
  <si>
    <t>Охрана труда</t>
  </si>
  <si>
    <t>17</t>
  </si>
  <si>
    <t>ОП.10</t>
  </si>
  <si>
    <t>ПМ.01</t>
  </si>
  <si>
    <t>18</t>
  </si>
  <si>
    <t>МДК.01.01</t>
  </si>
  <si>
    <t>Электрические машины и аппараты</t>
  </si>
  <si>
    <t>19</t>
  </si>
  <si>
    <t>МДК.01.02</t>
  </si>
  <si>
    <t>20</t>
  </si>
  <si>
    <t>МДК.01.03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</si>
  <si>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</si>
  <si>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</si>
  <si>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</si>
  <si>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</si>
  <si>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Учебная практика</t>
  </si>
  <si>
    <t>23</t>
  </si>
  <si>
    <t>ПМ.02</t>
  </si>
  <si>
    <t>Выполнение сервисного обслуживания бытовых машин и приборов</t>
  </si>
  <si>
    <t>24</t>
  </si>
  <si>
    <t>МДК.02.01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</si>
  <si>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</si>
  <si>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</si>
  <si>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</si>
  <si>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</si>
  <si>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</si>
  <si>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</si>
  <si>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Преддипломная практика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</si>
  <si>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</si>
  <si>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</si>
  <si>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</si>
  <si>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</si>
  <si>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</si>
  <si>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</si>
  <si>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</si>
  <si>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</si>
  <si>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</si>
  <si>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</si>
  <si>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</si>
  <si>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</si>
  <si>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</si>
  <si>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</si>
  <si>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</si>
  <si>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</si>
  <si>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</si>
  <si>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</si>
  <si>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Индекс</t>
  </si>
  <si>
    <t>Содержание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</si>
  <si>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</si>
  <si>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</si>
  <si>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</si>
  <si>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</si>
  <si>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</si>
  <si>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</si>
  <si>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</si>
  <si>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</si>
  <si>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</si>
  <si>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*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</si>
  <si>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</si>
  <si>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</si>
  <si>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</si>
  <si>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</si>
  <si>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Курс 4</t>
  </si>
  <si>
    <t>Курс 5</t>
  </si>
  <si>
    <t>Семестр 9</t>
  </si>
  <si>
    <t>Всего</t>
  </si>
  <si>
    <t>17  нед</t>
  </si>
  <si>
    <t xml:space="preserve"> нед</t>
  </si>
  <si>
    <t>Максим.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</si>
  <si>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</si>
  <si>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</si>
  <si>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</si>
  <si>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</si>
  <si>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</si>
  <si>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</si>
  <si>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</si>
  <si>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</si>
  <si>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</si>
  <si>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NaN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</si>
  <si>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</si>
  <si>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</si>
  <si>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</si>
  <si>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</si>
  <si>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</si>
  <si>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П</t>
  </si>
  <si>
    <t>Профессиональный цикл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</si>
  <si>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</si>
  <si>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</si>
  <si>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</si>
  <si>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</si>
  <si>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</si>
  <si>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</si>
  <si>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</si>
  <si>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</si>
  <si>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</si>
  <si>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</si>
  <si>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</si>
  <si>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</si>
  <si>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</si>
  <si>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</si>
  <si>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=</t>
  </si>
  <si>
    <t>II</t>
  </si>
  <si>
    <t>III</t>
  </si>
  <si>
    <t>IV</t>
  </si>
  <si>
    <t>D</t>
  </si>
  <si>
    <t>Обозначения: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</si>
  <si>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</si>
  <si>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</si>
  <si>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</si>
  <si>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</si>
  <si>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</si>
  <si>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</si>
  <si>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</si>
  <si>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</si>
  <si>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</si>
  <si>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</si>
  <si>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</si>
  <si>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</si>
  <si>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</si>
  <si>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</si>
  <si>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</si>
  <si>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</si>
  <si>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</si>
  <si>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</si>
  <si>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</si>
  <si>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</si>
  <si>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</si>
  <si>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</si>
  <si>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</si>
  <si>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</si>
  <si>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</si>
  <si>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</si>
  <si>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</si>
  <si>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</si>
  <si>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</si>
  <si>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</si>
  <si>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</si>
  <si>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</si>
  <si>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</si>
  <si>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</si>
  <si>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</si>
  <si>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</si>
  <si>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</si>
  <si>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</si>
  <si>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</si>
  <si>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общеобразовательный цикл</t>
  </si>
  <si>
    <t>математический и общий естественнонаучный учебный цикл</t>
  </si>
  <si>
    <t>преддипломная практика</t>
  </si>
  <si>
    <t>итого</t>
  </si>
  <si>
    <t>Правовые основы  профессиональной деятельности</t>
  </si>
  <si>
    <t>УП.01</t>
  </si>
  <si>
    <t>ПП.01</t>
  </si>
  <si>
    <t>Типовые технологические процессы обслуживания бытовых машин и приборов</t>
  </si>
  <si>
    <t>Введение в специальность*</t>
  </si>
  <si>
    <t>ДЗ</t>
  </si>
  <si>
    <t>ОГСЭ.06*</t>
  </si>
  <si>
    <t>Русский язык и культура речи*</t>
  </si>
  <si>
    <t>17 нед</t>
  </si>
  <si>
    <t>ОП.14*</t>
  </si>
  <si>
    <t>`-,ДЗ</t>
  </si>
  <si>
    <t>всего</t>
  </si>
  <si>
    <t>диф.зачетов</t>
  </si>
  <si>
    <t>зачетов</t>
  </si>
  <si>
    <t>эк</t>
  </si>
  <si>
    <t>13.02.11</t>
  </si>
  <si>
    <t>8-14</t>
  </si>
  <si>
    <t>1-7</t>
  </si>
  <si>
    <t>Х</t>
  </si>
  <si>
    <t>Курсы</t>
  </si>
  <si>
    <t>Государственная (итговая)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</si>
  <si>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</si>
  <si>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</si>
  <si>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</si>
  <si>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</si>
  <si>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</si>
  <si>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4 курс</t>
  </si>
  <si>
    <t>А</t>
  </si>
  <si>
    <t>недель</t>
  </si>
  <si>
    <t>Кабинеты:</t>
  </si>
  <si>
    <t>3. Математики</t>
  </si>
  <si>
    <t>Лаборатории:</t>
  </si>
  <si>
    <t>5. Метрологии, стандартизации и сертификации</t>
  </si>
  <si>
    <t>6. Электрического и электромеханического оборудования</t>
  </si>
  <si>
    <t>7. Технической эксплуатации и обслуживания электрического и электромеханического оборудования</t>
  </si>
  <si>
    <t>Мастерские</t>
  </si>
  <si>
    <t>1.Слесарно-механическая</t>
  </si>
  <si>
    <t>2. Электромонтажная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</si>
  <si>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</si>
  <si>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</si>
  <si>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</si>
  <si>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</si>
  <si>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</si>
  <si>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</si>
  <si>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</si>
  <si>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</si>
  <si>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</si>
  <si>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</si>
  <si>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</si>
  <si>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ОП.11*</t>
  </si>
  <si>
    <t>ОП.12*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</si>
  <si>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</si>
  <si>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</si>
  <si>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</si>
  <si>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</si>
  <si>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У</t>
  </si>
  <si>
    <t>Астрономия</t>
  </si>
  <si>
    <t>Обучение по дисциплинам и междисциплинарным курсам, 1 день в неделю учебная практика</t>
  </si>
  <si>
    <t xml:space="preserve">   Обучение по дисциплинам и междисциплинарным                                                                                                                                                                                                                                                                                                                              курсам</t>
  </si>
  <si>
    <t>Основы предпринимательства*</t>
  </si>
  <si>
    <t xml:space="preserve">__________ М.Ю.Казакова  </t>
  </si>
  <si>
    <t xml:space="preserve">Информатика </t>
  </si>
  <si>
    <t>Дополнительные дисциплины</t>
  </si>
  <si>
    <t>Основы проектной деятельности</t>
  </si>
  <si>
    <t>`ДЗ</t>
  </si>
  <si>
    <t>Объем образовательной нагрузки</t>
  </si>
  <si>
    <t>Самостоятельная работа</t>
  </si>
  <si>
    <t>Работа обучающихся во взаимодействии с преподавателем</t>
  </si>
  <si>
    <t>ВСЕГО</t>
  </si>
  <si>
    <t>теоритическое  обучение</t>
  </si>
  <si>
    <t>учебная практика</t>
  </si>
  <si>
    <t>консультации</t>
  </si>
  <si>
    <t xml:space="preserve"> 24 нед</t>
  </si>
  <si>
    <t xml:space="preserve"> 17 нед</t>
  </si>
  <si>
    <t xml:space="preserve"> 24  нед</t>
  </si>
  <si>
    <t>Распределение учебной нагрузки  по курсам и семестрам</t>
  </si>
  <si>
    <t>ПДП</t>
  </si>
  <si>
    <t>ГИА.00</t>
  </si>
  <si>
    <t>Государственная итоговая аттестация</t>
  </si>
  <si>
    <t>общий гумманитарный цикл и социально - экономический цикл</t>
  </si>
  <si>
    <t xml:space="preserve">не менее 468 </t>
  </si>
  <si>
    <t>не менее144</t>
  </si>
  <si>
    <t xml:space="preserve">общепрофессиональный цикл </t>
  </si>
  <si>
    <t xml:space="preserve">не менее 612 </t>
  </si>
  <si>
    <t>профессиональный цикл</t>
  </si>
  <si>
    <t>не менее 1728</t>
  </si>
  <si>
    <t>государственная итоговая аттестация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</si>
  <si>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07 декабря 2017 г</t>
    </r>
  </si>
  <si>
    <t>Иностранный язык в профессиональной деятельности</t>
  </si>
  <si>
    <t>ОГСЭ.05</t>
  </si>
  <si>
    <t>Психология общения</t>
  </si>
  <si>
    <t>Электробезопасность</t>
  </si>
  <si>
    <t>Основы электроники и схемотехники</t>
  </si>
  <si>
    <t>Электротехника</t>
  </si>
  <si>
    <t>Организацияпростых работ по техническому обслуживанию и ремонту электрического и электромеханического оборудования</t>
  </si>
  <si>
    <t>Электроснабжение</t>
  </si>
  <si>
    <t>Основы техничеческой эксплуатации и обслуживания электрического и электромеханического оборудования</t>
  </si>
  <si>
    <t>Электрическое и электромеханическое оборудование</t>
  </si>
  <si>
    <t xml:space="preserve">МДК 01.05 </t>
  </si>
  <si>
    <t>Выполнение работ по одной или нескольким профессиям рабочих,должностям служащих</t>
  </si>
  <si>
    <t>Вариативная часть образовательной программы</t>
  </si>
  <si>
    <t>самостоятельная работа</t>
  </si>
  <si>
    <t>самостоятельная рабта</t>
  </si>
  <si>
    <t>25 нед</t>
  </si>
  <si>
    <t>Информационные технологии в профессиональной деятельности*</t>
  </si>
  <si>
    <t>ЭК</t>
  </si>
  <si>
    <t>Экзамен квалификационный</t>
  </si>
  <si>
    <t>`--,Э</t>
  </si>
  <si>
    <t>`--,ДЗ</t>
  </si>
  <si>
    <t>`Э</t>
  </si>
  <si>
    <t>`ДЗ,ДЗ</t>
  </si>
  <si>
    <t>час/нед</t>
  </si>
  <si>
    <t>час</t>
  </si>
  <si>
    <t>24  нед</t>
  </si>
  <si>
    <t>Родной язык</t>
  </si>
  <si>
    <t>экзаменов</t>
  </si>
  <si>
    <t>`--,--,--,ДЗ</t>
  </si>
  <si>
    <t>2 нед</t>
  </si>
  <si>
    <t>`ДЗ.З</t>
  </si>
  <si>
    <t>1 нед</t>
  </si>
  <si>
    <t>Выполнение работ по профессии 18590 Слесарь - электрик по ремонту электрооборудования</t>
  </si>
  <si>
    <t>ПМ.05</t>
  </si>
  <si>
    <t>МДК.05.01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</si>
  <si>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</si>
  <si>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</si>
  <si>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</si>
  <si>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</si>
  <si>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</si>
  <si>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</si>
  <si>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</si>
  <si>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информационные технологии в профессиональной деятельности</t>
  </si>
  <si>
    <t>Пользоваться профессиональной документацией на государственном и иностранном языках</t>
  </si>
  <si>
    <t>ОК 10</t>
  </si>
  <si>
    <t>ОК 11</t>
  </si>
  <si>
    <t>ПК 1.1</t>
  </si>
  <si>
    <t>Организовывать и выполнять техническое обслуживание и ремонт электрического и электромеханического оборудования</t>
  </si>
  <si>
    <t>ПК 1.2</t>
  </si>
  <si>
    <t>ПК 1.3</t>
  </si>
  <si>
    <t>ПК 1.4</t>
  </si>
  <si>
    <t>ПК 2.1</t>
  </si>
  <si>
    <t>Выполнять наладку, регулировку и проверку электрического и электромеханического оборудования</t>
  </si>
  <si>
    <t>Осуществлять диагностику и технический контроль при эксплуатации электрического и электромеханического оборудования</t>
  </si>
  <si>
    <t>Составлять отчетную документацию по техническому обслуживанию и ремонту электрического и электромеханического оборудования</t>
  </si>
  <si>
    <t>ПК 2.2</t>
  </si>
  <si>
    <t>ПК 2.3</t>
  </si>
  <si>
    <t>Организовывать и выполнять работы по эксплуатации, обслуживанию и ремонту бытовой техники</t>
  </si>
  <si>
    <t>Осуществлять диагностику и контроль технического состояния бытовой техники</t>
  </si>
  <si>
    <t>ПК 3.1</t>
  </si>
  <si>
    <t>ПК 3.2</t>
  </si>
  <si>
    <t>ПК 3.3</t>
  </si>
  <si>
    <t>Прогнозировать отказы, определять ресурсы, обнаруживать дефекты электробытовой техники</t>
  </si>
  <si>
    <t>Участвовать в планировании работы персонала производственного подразделения</t>
  </si>
  <si>
    <t>Организовывать работу  коллектива исполнителей</t>
  </si>
  <si>
    <t>Анализировать результаты деятельности коллектива исполнителей</t>
  </si>
  <si>
    <t>1. Русского языка и литературысоциально-экономических дисциплин</t>
  </si>
  <si>
    <t>2. Иностранного языка</t>
  </si>
  <si>
    <t>2. Электртехники</t>
  </si>
  <si>
    <t>1.Автоматизированных информационных систем (АИС)</t>
  </si>
  <si>
    <t>3. Электроники и схемотехники</t>
  </si>
  <si>
    <t>4. Электрических машин и аппаратов</t>
  </si>
  <si>
    <t>8. Электроснабжения</t>
  </si>
  <si>
    <t>9. Сервисного обслуживания бытовых машин и приборов</t>
  </si>
  <si>
    <t>4. Экологических основ природопользования</t>
  </si>
  <si>
    <t>5. Информатики</t>
  </si>
  <si>
    <t>6. Инженерной графики</t>
  </si>
  <si>
    <t>7. Технической механики</t>
  </si>
  <si>
    <t>8. Материаловедения</t>
  </si>
  <si>
    <t>9. Охраны труда и электробезопасности</t>
  </si>
  <si>
    <t>10. Безопасности жизнедеятельности</t>
  </si>
  <si>
    <t>11. Технического регулирования и контроля качества</t>
  </si>
  <si>
    <t>"____"__________2021 г</t>
  </si>
  <si>
    <t>технологический</t>
  </si>
  <si>
    <t>13.02.11 Техническая эксплуатация и обслуживание электрического и электромеханического оборудования отрасли 2021 - 2025 гг</t>
  </si>
  <si>
    <t xml:space="preserve">лабораторные и практические занятия </t>
  </si>
  <si>
    <t>курсовой проект/индивидуальный проект</t>
  </si>
  <si>
    <t>экзамены</t>
  </si>
  <si>
    <t>производственная практика</t>
  </si>
  <si>
    <t>Общепрофессиональные цикл</t>
  </si>
  <si>
    <t>1-5</t>
  </si>
  <si>
    <t>6-12</t>
  </si>
  <si>
    <t>13-19</t>
  </si>
  <si>
    <t>20-26</t>
  </si>
  <si>
    <t>27 сен - 03 окт</t>
  </si>
  <si>
    <t>4-10</t>
  </si>
  <si>
    <t>11-17</t>
  </si>
  <si>
    <t>18-24</t>
  </si>
  <si>
    <t>15-21</t>
  </si>
  <si>
    <t>25-31</t>
  </si>
  <si>
    <t>22-28</t>
  </si>
  <si>
    <t>29-05</t>
  </si>
  <si>
    <t>27-02</t>
  </si>
  <si>
    <t>03-09</t>
  </si>
  <si>
    <t>10-16</t>
  </si>
  <si>
    <t>17-23</t>
  </si>
  <si>
    <t>24-30</t>
  </si>
  <si>
    <t>31-06</t>
  </si>
  <si>
    <t>07-13</t>
  </si>
  <si>
    <t>14-20</t>
  </si>
  <si>
    <t>21-27</t>
  </si>
  <si>
    <t>28-06</t>
  </si>
  <si>
    <t>28-03</t>
  </si>
  <si>
    <t>04-10</t>
  </si>
  <si>
    <t>25-01</t>
  </si>
  <si>
    <t>02-08</t>
  </si>
  <si>
    <t>09-15</t>
  </si>
  <si>
    <t>16-22</t>
  </si>
  <si>
    <t>23-29</t>
  </si>
  <si>
    <t>30-05</t>
  </si>
  <si>
    <t>27-03</t>
  </si>
  <si>
    <t>01-07</t>
  </si>
  <si>
    <t>08-14</t>
  </si>
  <si>
    <t xml:space="preserve">Обществознание 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</si>
  <si>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</si>
  <si>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</si>
  <si>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</si>
  <si>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</si>
  <si>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</si>
  <si>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ОК3</t>
  </si>
  <si>
    <t>ОК6</t>
  </si>
  <si>
    <t>+</t>
  </si>
  <si>
    <t>Использовать знания по финансовой грамотности, планировать предпринимательскую деятельность в профессиональной сфере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</si>
  <si>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</si>
  <si>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промежуточная аттестация</t>
  </si>
  <si>
    <t>ОУП.ОО</t>
  </si>
  <si>
    <t>Общие учебные предметы</t>
  </si>
  <si>
    <t>Предметы по выбору из обязательных предметных областей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</si>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</sst>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"/>
  </numFmts>
  <fonts count="39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9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24"/>
      <color rgb="FFFF0000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i/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/>
    <xf numFmtId="0" fontId="1" fillId="0" borderId="0"/>
  </cellStyleXfs>
  <cellXfs count="628">
    <xf numFmtId="0" fontId="0" fillId="0" borderId="0" xfId="0"/>
    <xf numFmtId="0" fontId="1" fillId="0" borderId="0" xfId="0" applyFont="1"/>
    <xf numFmtId="0" fontId="3" fillId="0" borderId="0" xfId="1"/>
    <xf numFmtId="0" fontId="3" fillId="2" borderId="0" xfId="1" applyFont="1" applyFill="1" applyBorder="1" applyAlignment="1" applyProtection="1">
      <alignment horizontal="left" vertical="center"/>
      <protection locked="0"/>
    </xf>
    <xf numFmtId="0" fontId="5" fillId="0" borderId="0" xfId="2"/>
    <xf numFmtId="0" fontId="5" fillId="2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2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7" fillId="6" borderId="0" xfId="3" applyFill="1"/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>
      <alignment horizontal="center" vertical="center"/>
    </xf>
    <xf numFmtId="0" fontId="7" fillId="5" borderId="1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2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left" vertical="center" wrapText="1"/>
    </xf>
    <xf numFmtId="0" fontId="8" fillId="7" borderId="9" xfId="3" applyNumberFormat="1" applyFont="1" applyFill="1" applyBorder="1" applyAlignment="1">
      <alignment horizontal="center" vertical="center"/>
    </xf>
    <xf numFmtId="0" fontId="7" fillId="7" borderId="1" xfId="3" applyFont="1" applyFill="1" applyBorder="1" applyAlignment="1" applyProtection="1">
      <alignment horizontal="center" vertical="center"/>
      <protection locked="0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ill="1"/>
    <xf numFmtId="0" fontId="7" fillId="5" borderId="1" xfId="3" applyNumberFormat="1" applyFont="1" applyFill="1" applyBorder="1" applyAlignment="1">
      <alignment horizontal="center" vertical="center"/>
    </xf>
    <xf numFmtId="0" fontId="7" fillId="5" borderId="10" xfId="3" applyNumberFormat="1" applyFont="1" applyFill="1" applyBorder="1" applyAlignment="1" applyProtection="1">
      <alignment horizontal="center" vertical="center"/>
      <protection locked="0"/>
    </xf>
    <xf numFmtId="0" fontId="7" fillId="7" borderId="20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21" xfId="3" applyFont="1" applyFill="1" applyBorder="1" applyAlignment="1" applyProtection="1">
      <alignment horizontal="center" vertical="center"/>
      <protection locked="0"/>
    </xf>
    <xf numFmtId="0" fontId="7" fillId="7" borderId="23" xfId="3" applyNumberFormat="1" applyFont="1" applyFill="1" applyBorder="1" applyAlignment="1">
      <alignment horizontal="center" vertical="center"/>
    </xf>
    <xf numFmtId="0" fontId="7" fillId="5" borderId="21" xfId="3" applyNumberFormat="1" applyFont="1" applyFill="1" applyBorder="1" applyAlignment="1">
      <alignment horizontal="center" vertical="center"/>
    </xf>
    <xf numFmtId="0" fontId="7" fillId="5" borderId="24" xfId="3" applyNumberFormat="1" applyFont="1" applyFill="1" applyBorder="1" applyAlignment="1">
      <alignment horizontal="center" vertical="center"/>
    </xf>
    <xf numFmtId="0" fontId="7" fillId="5" borderId="27" xfId="3" applyFont="1" applyFill="1" applyBorder="1" applyAlignment="1" applyProtection="1">
      <alignment horizontal="center" vertical="center"/>
      <protection locked="0"/>
    </xf>
    <xf numFmtId="0" fontId="7" fillId="5" borderId="28" xfId="3" applyNumberFormat="1" applyFont="1" applyFill="1" applyBorder="1" applyAlignment="1">
      <alignment horizontal="center" vertical="center"/>
    </xf>
    <xf numFmtId="0" fontId="7" fillId="7" borderId="29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>
      <alignment horizontal="center" vertical="center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1" fontId="7" fillId="5" borderId="1" xfId="3" applyNumberFormat="1" applyFont="1" applyFill="1" applyBorder="1" applyAlignment="1">
      <alignment horizontal="center" vertical="center"/>
    </xf>
    <xf numFmtId="1" fontId="7" fillId="7" borderId="1" xfId="3" applyNumberFormat="1" applyFont="1" applyFill="1" applyBorder="1" applyAlignment="1">
      <alignment horizontal="center" vertical="center"/>
    </xf>
    <xf numFmtId="1" fontId="7" fillId="8" borderId="1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16" fillId="6" borderId="2" xfId="3" applyNumberFormat="1" applyFont="1" applyFill="1" applyBorder="1" applyAlignment="1">
      <alignment horizontal="left" vertical="center" wrapText="1"/>
    </xf>
    <xf numFmtId="0" fontId="7" fillId="5" borderId="32" xfId="3" applyNumberFormat="1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7" fillId="7" borderId="34" xfId="3" applyNumberFormat="1" applyFont="1" applyFill="1" applyBorder="1" applyAlignment="1">
      <alignment horizontal="center" vertical="center"/>
    </xf>
    <xf numFmtId="0" fontId="7" fillId="5" borderId="22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 applyProtection="1">
      <alignment horizontal="center" vertical="center"/>
      <protection locked="0"/>
    </xf>
    <xf numFmtId="0" fontId="17" fillId="5" borderId="8" xfId="3" applyNumberFormat="1" applyFont="1" applyFill="1" applyBorder="1" applyAlignment="1">
      <alignment horizontal="center" vertical="center"/>
    </xf>
    <xf numFmtId="0" fontId="17" fillId="5" borderId="8" xfId="3" applyNumberFormat="1" applyFont="1" applyFill="1" applyBorder="1" applyAlignment="1">
      <alignment horizontal="left" vertical="center" wrapText="1"/>
    </xf>
    <xf numFmtId="0" fontId="1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 applyProtection="1">
      <alignment horizontal="center" vertical="center"/>
      <protection locked="0"/>
    </xf>
    <xf numFmtId="0" fontId="7" fillId="5" borderId="33" xfId="3" applyFont="1" applyFill="1" applyBorder="1" applyAlignment="1" applyProtection="1">
      <alignment horizontal="center" vertical="center"/>
      <protection locked="0"/>
    </xf>
    <xf numFmtId="0" fontId="1" fillId="5" borderId="2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9" xfId="3" applyFont="1" applyFill="1" applyBorder="1" applyAlignment="1">
      <alignment horizontal="center" vertical="center"/>
    </xf>
    <xf numFmtId="0" fontId="7" fillId="5" borderId="48" xfId="3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 applyProtection="1">
      <alignment horizontal="center" vertical="center"/>
      <protection locked="0"/>
    </xf>
    <xf numFmtId="1" fontId="7" fillId="5" borderId="21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 applyProtection="1">
      <alignment horizontal="center" vertical="center"/>
      <protection locked="0"/>
    </xf>
    <xf numFmtId="0" fontId="7" fillId="5" borderId="30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Font="1" applyFill="1" applyBorder="1" applyAlignment="1">
      <alignment horizontal="center" vertical="center"/>
    </xf>
    <xf numFmtId="0" fontId="7" fillId="7" borderId="49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/>
    </xf>
    <xf numFmtId="0" fontId="7" fillId="5" borderId="50" xfId="3" applyNumberFormat="1" applyFont="1" applyFill="1" applyBorder="1" applyAlignment="1">
      <alignment horizontal="center" vertical="center"/>
    </xf>
    <xf numFmtId="0" fontId="7" fillId="7" borderId="51" xfId="3" applyNumberFormat="1" applyFont="1" applyFill="1" applyBorder="1" applyAlignment="1">
      <alignment horizontal="center" vertical="center"/>
    </xf>
    <xf numFmtId="0" fontId="7" fillId="5" borderId="51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 wrapText="1"/>
    </xf>
    <xf numFmtId="0" fontId="7" fillId="5" borderId="52" xfId="3" applyNumberFormat="1" applyFont="1" applyFill="1" applyBorder="1" applyAlignment="1">
      <alignment horizontal="center" vertical="center" wrapText="1"/>
    </xf>
    <xf numFmtId="0" fontId="7" fillId="5" borderId="53" xfId="3" applyNumberFormat="1" applyFont="1" applyFill="1" applyBorder="1" applyAlignment="1" applyProtection="1">
      <alignment horizontal="center" vertical="center"/>
      <protection locked="0"/>
    </xf>
    <xf numFmtId="0" fontId="1" fillId="5" borderId="54" xfId="3" applyNumberFormat="1" applyFont="1" applyFill="1" applyBorder="1" applyAlignment="1" applyProtection="1">
      <alignment horizontal="center" vertical="center"/>
      <protection locked="0"/>
    </xf>
    <xf numFmtId="0" fontId="7" fillId="7" borderId="56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 applyProtection="1">
      <alignment horizontal="center" vertical="center"/>
      <protection locked="0"/>
    </xf>
    <xf numFmtId="0" fontId="7" fillId="5" borderId="53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7" fillId="5" borderId="21" xfId="3" applyNumberFormat="1" applyFont="1" applyFill="1" applyBorder="1" applyAlignment="1">
      <alignment horizontal="left" vertical="center" wrapText="1"/>
    </xf>
    <xf numFmtId="0" fontId="7" fillId="7" borderId="55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7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Font="1" applyFill="1" applyBorder="1" applyAlignment="1">
      <alignment horizontal="left" vertical="center"/>
    </xf>
    <xf numFmtId="0" fontId="17" fillId="5" borderId="3" xfId="3" applyNumberFormat="1" applyFont="1" applyFill="1" applyBorder="1" applyAlignment="1">
      <alignment horizontal="left" vertical="center" wrapText="1"/>
    </xf>
    <xf numFmtId="0" fontId="7" fillId="5" borderId="25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right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 wrapText="1"/>
    </xf>
    <xf numFmtId="0" fontId="7" fillId="5" borderId="10" xfId="3" applyNumberFormat="1" applyFont="1" applyFill="1" applyBorder="1" applyAlignment="1">
      <alignment horizontal="center" vertical="center" wrapText="1"/>
    </xf>
    <xf numFmtId="0" fontId="7" fillId="5" borderId="20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" fillId="7" borderId="23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3" applyFont="1" applyBorder="1" applyAlignment="1" applyProtection="1">
      <alignment vertical="center"/>
      <protection locked="0"/>
    </xf>
    <xf numFmtId="0" fontId="3" fillId="0" borderId="0" xfId="3" applyFont="1"/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1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22" fillId="6" borderId="2" xfId="3" applyFont="1" applyFill="1" applyBorder="1" applyAlignment="1">
      <alignment horizontal="center" vertical="center"/>
    </xf>
    <xf numFmtId="0" fontId="22" fillId="6" borderId="12" xfId="3" applyFont="1" applyFill="1" applyBorder="1" applyAlignment="1">
      <alignment horizontal="center" vertical="center"/>
    </xf>
    <xf numFmtId="0" fontId="22" fillId="6" borderId="13" xfId="3" applyFont="1" applyFill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0" fontId="25" fillId="2" borderId="0" xfId="3" applyFont="1" applyFill="1" applyBorder="1" applyAlignment="1" applyProtection="1">
      <alignment horizontal="center" vertical="center"/>
      <protection locked="0"/>
    </xf>
    <xf numFmtId="0" fontId="27" fillId="0" borderId="0" xfId="3" applyFont="1"/>
    <xf numFmtId="0" fontId="27" fillId="2" borderId="0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22" fillId="6" borderId="0" xfId="3" applyFont="1" applyFill="1" applyBorder="1" applyAlignment="1">
      <alignment horizontal="center" vertical="center"/>
    </xf>
    <xf numFmtId="0" fontId="7" fillId="8" borderId="6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>
      <alignment horizontal="center" vertical="center"/>
    </xf>
    <xf numFmtId="0" fontId="7" fillId="6" borderId="48" xfId="3" applyFill="1" applyBorder="1"/>
    <xf numFmtId="0" fontId="5" fillId="5" borderId="5" xfId="2" applyFont="1" applyFill="1" applyBorder="1" applyAlignment="1" applyProtection="1">
      <alignment horizontal="left" vertical="center" wrapText="1"/>
      <protection locked="0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5" fillId="6" borderId="0" xfId="2" applyFill="1"/>
    <xf numFmtId="0" fontId="3" fillId="5" borderId="0" xfId="1" applyFont="1" applyFill="1" applyBorder="1" applyAlignment="1" applyProtection="1">
      <alignment horizontal="left" wrapText="1"/>
      <protection locked="0"/>
    </xf>
    <xf numFmtId="0" fontId="3" fillId="6" borderId="0" xfId="1" applyFont="1" applyFill="1" applyAlignment="1">
      <alignment horizontal="left" vertical="center" wrapText="1"/>
    </xf>
    <xf numFmtId="0" fontId="3" fillId="6" borderId="0" xfId="1" applyFill="1"/>
    <xf numFmtId="0" fontId="7" fillId="5" borderId="4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7" borderId="3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0" fillId="2" borderId="0" xfId="3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Border="1" applyAlignment="1" applyProtection="1">
      <alignment horizontal="left" vertical="center"/>
      <protection locked="0"/>
    </xf>
    <xf numFmtId="0" fontId="32" fillId="0" borderId="0" xfId="3" applyFont="1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>
      <alignment horizontal="center" vertical="center"/>
    </xf>
    <xf numFmtId="0" fontId="7" fillId="5" borderId="42" xfId="3" applyNumberFormat="1" applyFont="1" applyFill="1" applyBorder="1" applyAlignment="1">
      <alignment horizontal="center" vertical="center"/>
    </xf>
    <xf numFmtId="0" fontId="7" fillId="5" borderId="59" xfId="3" applyNumberFormat="1" applyFont="1" applyFill="1" applyBorder="1" applyAlignment="1" applyProtection="1">
      <alignment horizontal="center" vertical="center"/>
      <protection locked="0"/>
    </xf>
    <xf numFmtId="0" fontId="7" fillId="5" borderId="42" xfId="3" applyNumberFormat="1" applyFont="1" applyFill="1" applyBorder="1" applyAlignment="1">
      <alignment horizontal="center" vertical="center" wrapText="1"/>
    </xf>
    <xf numFmtId="0" fontId="1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44" xfId="3" applyFont="1" applyFill="1" applyBorder="1" applyAlignment="1" applyProtection="1">
      <alignment horizontal="center" vertical="center" wrapText="1"/>
      <protection locked="0"/>
    </xf>
    <xf numFmtId="0" fontId="7" fillId="5" borderId="47" xfId="3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33" fillId="5" borderId="9" xfId="3" applyNumberFormat="1" applyFont="1" applyFill="1" applyBorder="1" applyAlignment="1">
      <alignment horizontal="center" vertical="center"/>
    </xf>
    <xf numFmtId="0" fontId="22" fillId="5" borderId="1" xfId="3" applyNumberFormat="1" applyFont="1" applyFill="1" applyBorder="1" applyAlignment="1">
      <alignment horizontal="center" vertical="center"/>
    </xf>
    <xf numFmtId="0" fontId="22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33" fillId="5" borderId="1" xfId="3" applyNumberFormat="1" applyFont="1" applyFill="1" applyBorder="1" applyAlignment="1">
      <alignment horizontal="center" vertical="center"/>
    </xf>
    <xf numFmtId="0" fontId="33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7" fillId="5" borderId="60" xfId="3" applyNumberFormat="1" applyFont="1" applyFill="1" applyBorder="1" applyAlignment="1" applyProtection="1">
      <alignment horizontal="center" vertical="center"/>
      <protection locked="0"/>
    </xf>
    <xf numFmtId="0" fontId="7" fillId="5" borderId="61" xfId="3" applyNumberFormat="1" applyFont="1" applyFill="1" applyBorder="1" applyAlignment="1" applyProtection="1">
      <alignment horizontal="center" vertical="center"/>
      <protection locked="0"/>
    </xf>
    <xf numFmtId="0" fontId="7" fillId="5" borderId="62" xfId="3" applyNumberFormat="1" applyFont="1" applyFill="1" applyBorder="1" applyAlignment="1" applyProtection="1">
      <alignment horizontal="center" vertical="center"/>
      <protection locked="0"/>
    </xf>
    <xf numFmtId="0" fontId="1" fillId="5" borderId="38" xfId="3" applyNumberFormat="1" applyFont="1" applyFill="1" applyBorder="1" applyAlignment="1" applyProtection="1">
      <alignment horizontal="center" vertical="center"/>
      <protection locked="0"/>
    </xf>
    <xf numFmtId="1" fontId="7" fillId="5" borderId="26" xfId="3" applyNumberFormat="1" applyFont="1" applyFill="1" applyBorder="1" applyAlignment="1">
      <alignment horizontal="center" vertical="center"/>
    </xf>
    <xf numFmtId="0" fontId="33" fillId="5" borderId="3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33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5" xfId="3" applyNumberFormat="1" applyFont="1" applyFill="1" applyBorder="1" applyAlignment="1">
      <alignment horizontal="center" vertical="center"/>
    </xf>
    <xf numFmtId="0" fontId="7" fillId="5" borderId="49" xfId="3" applyNumberFormat="1" applyFont="1" applyFill="1" applyBorder="1" applyAlignment="1">
      <alignment horizontal="center" vertical="center"/>
    </xf>
    <xf numFmtId="0" fontId="1" fillId="5" borderId="13" xfId="4" applyFont="1" applyFill="1" applyBorder="1" applyAlignment="1">
      <alignment horizontal="center" vertical="center"/>
    </xf>
    <xf numFmtId="1" fontId="1" fillId="5" borderId="1" xfId="4" applyNumberFormat="1" applyFont="1" applyFill="1" applyBorder="1" applyAlignment="1">
      <alignment horizontal="center" vertical="center"/>
    </xf>
    <xf numFmtId="1" fontId="1" fillId="7" borderId="1" xfId="4" applyNumberFormat="1" applyFont="1" applyFill="1" applyBorder="1" applyAlignment="1">
      <alignment horizontal="center" vertical="center"/>
    </xf>
    <xf numFmtId="1" fontId="1" fillId="5" borderId="2" xfId="4" applyNumberFormat="1" applyFont="1" applyFill="1" applyBorder="1" applyAlignment="1">
      <alignment horizontal="center" vertical="center"/>
    </xf>
    <xf numFmtId="1" fontId="1" fillId="5" borderId="21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5" xfId="4" applyNumberFormat="1" applyFont="1" applyFill="1" applyBorder="1" applyAlignment="1">
      <alignment horizontal="center" vertical="center"/>
    </xf>
    <xf numFmtId="1" fontId="1" fillId="5" borderId="5" xfId="4" applyNumberFormat="1" applyFont="1" applyFill="1" applyBorder="1" applyAlignment="1">
      <alignment horizontal="center" vertical="center"/>
    </xf>
    <xf numFmtId="1" fontId="1" fillId="5" borderId="7" xfId="4" applyNumberFormat="1" applyFont="1" applyFill="1" applyBorder="1" applyAlignment="1">
      <alignment horizontal="center" vertical="center"/>
    </xf>
    <xf numFmtId="1" fontId="1" fillId="7" borderId="10" xfId="3" applyNumberFormat="1" applyFont="1" applyFill="1" applyBorder="1" applyAlignment="1">
      <alignment horizontal="center" vertical="center"/>
    </xf>
    <xf numFmtId="1" fontId="1" fillId="8" borderId="13" xfId="4" applyNumberFormat="1" applyFont="1" applyFill="1" applyBorder="1" applyAlignment="1">
      <alignment horizontal="center" vertical="center"/>
    </xf>
    <xf numFmtId="0" fontId="1" fillId="8" borderId="33" xfId="4" applyFont="1" applyFill="1" applyBorder="1" applyAlignment="1">
      <alignment horizontal="center" vertical="center"/>
    </xf>
    <xf numFmtId="0" fontId="1" fillId="8" borderId="21" xfId="4" applyFont="1" applyFill="1" applyBorder="1" applyAlignment="1">
      <alignment horizontal="center" vertical="center"/>
    </xf>
    <xf numFmtId="1" fontId="1" fillId="8" borderId="18" xfId="4" applyNumberFormat="1" applyFont="1" applyFill="1" applyBorder="1" applyAlignment="1">
      <alignment horizontal="center" vertical="center"/>
    </xf>
    <xf numFmtId="0" fontId="1" fillId="5" borderId="21" xfId="4" applyFont="1" applyFill="1" applyBorder="1" applyAlignment="1" applyProtection="1">
      <alignment horizontal="center" vertical="center"/>
      <protection locked="0"/>
    </xf>
    <xf numFmtId="0" fontId="7" fillId="8" borderId="1" xfId="3" applyFont="1" applyFill="1" applyBorder="1" applyAlignment="1" applyProtection="1">
      <alignment horizontal="center" vertical="center"/>
      <protection locked="0"/>
    </xf>
    <xf numFmtId="0" fontId="7" fillId="8" borderId="21" xfId="3" applyFont="1" applyFill="1" applyBorder="1" applyAlignment="1" applyProtection="1">
      <alignment horizontal="center" vertical="center"/>
      <protection locked="0"/>
    </xf>
    <xf numFmtId="0" fontId="7" fillId="8" borderId="21" xfId="3" applyNumberFormat="1" applyFont="1" applyFill="1" applyBorder="1" applyAlignment="1">
      <alignment horizontal="center" vertical="center"/>
    </xf>
    <xf numFmtId="0" fontId="7" fillId="8" borderId="27" xfId="3" applyNumberFormat="1" applyFont="1" applyFill="1" applyBorder="1" applyAlignment="1" applyProtection="1">
      <alignment horizontal="center" vertical="center"/>
      <protection locked="0"/>
    </xf>
    <xf numFmtId="0" fontId="7" fillId="8" borderId="21" xfId="3" applyNumberFormat="1" applyFont="1" applyFill="1" applyBorder="1" applyAlignment="1" applyProtection="1">
      <alignment horizontal="center" vertical="center"/>
      <protection locked="0"/>
    </xf>
    <xf numFmtId="0" fontId="7" fillId="8" borderId="24" xfId="3" applyNumberFormat="1" applyFont="1" applyFill="1" applyBorder="1" applyAlignment="1">
      <alignment horizontal="center" vertical="center"/>
    </xf>
    <xf numFmtId="0" fontId="7" fillId="8" borderId="25" xfId="3" applyNumberFormat="1" applyFont="1" applyFill="1" applyBorder="1" applyAlignment="1" applyProtection="1">
      <alignment horizontal="center" vertical="center"/>
      <protection locked="0"/>
    </xf>
    <xf numFmtId="0" fontId="7" fillId="5" borderId="25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/>
      <protection locked="0"/>
    </xf>
    <xf numFmtId="0" fontId="7" fillId="8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>
      <alignment horizontal="center" vertical="center" wrapText="1"/>
    </xf>
    <xf numFmtId="0" fontId="22" fillId="5" borderId="5" xfId="3" applyNumberFormat="1" applyFont="1" applyFill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5" borderId="3" xfId="3" applyNumberFormat="1" applyFont="1" applyFill="1" applyBorder="1" applyAlignment="1">
      <alignment horizontal="left" vertical="center" wrapText="1"/>
    </xf>
    <xf numFmtId="0" fontId="22" fillId="6" borderId="1" xfId="3" applyNumberFormat="1" applyFont="1" applyFill="1" applyBorder="1" applyAlignment="1">
      <alignment horizontal="left" vertical="center" wrapText="1"/>
    </xf>
    <xf numFmtId="0" fontId="7" fillId="7" borderId="24" xfId="3" applyNumberFormat="1" applyFont="1" applyFill="1" applyBorder="1" applyAlignment="1">
      <alignment horizontal="left" vertical="center" wrapText="1"/>
    </xf>
    <xf numFmtId="0" fontId="22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33" fillId="5" borderId="1" xfId="3" applyNumberFormat="1" applyFont="1" applyFill="1" applyBorder="1" applyAlignment="1">
      <alignment horizontal="left" vertical="center" wrapText="1"/>
    </xf>
    <xf numFmtId="0" fontId="30" fillId="2" borderId="0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7" fillId="0" borderId="0" xfId="3"/>
    <xf numFmtId="0" fontId="26" fillId="2" borderId="0" xfId="3" applyFont="1" applyFill="1" applyBorder="1" applyAlignment="1" applyProtection="1">
      <alignment horizontal="right" vertical="center"/>
      <protection locked="0"/>
    </xf>
    <xf numFmtId="0" fontId="7" fillId="5" borderId="1" xfId="3" applyNumberFormat="1" applyFont="1" applyFill="1" applyBorder="1" applyAlignment="1">
      <alignment horizontal="right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1" fillId="5" borderId="12" xfId="4" applyFont="1" applyFill="1" applyBorder="1" applyAlignment="1" applyProtection="1">
      <alignment horizontal="center" vertical="center"/>
      <protection locked="0"/>
    </xf>
    <xf numFmtId="0" fontId="1" fillId="5" borderId="3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22" fillId="6" borderId="2" xfId="3" applyNumberFormat="1" applyFont="1" applyFill="1" applyBorder="1" applyAlignment="1">
      <alignment horizontal="left" vertical="center" wrapText="1"/>
    </xf>
    <xf numFmtId="0" fontId="7" fillId="5" borderId="58" xfId="3" applyNumberFormat="1" applyFont="1" applyFill="1" applyBorder="1" applyAlignment="1">
      <alignment horizontal="center" vertical="center"/>
    </xf>
    <xf numFmtId="0" fontId="7" fillId="8" borderId="2" xfId="3" applyFont="1" applyFill="1" applyBorder="1" applyAlignment="1" applyProtection="1">
      <alignment horizontal="center" vertical="center"/>
      <protection locked="0"/>
    </xf>
    <xf numFmtId="0" fontId="7" fillId="8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18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/>
    </xf>
    <xf numFmtId="0" fontId="7" fillId="8" borderId="13" xfId="3" applyFont="1" applyFill="1" applyBorder="1" applyAlignment="1" applyProtection="1">
      <alignment horizontal="center" vertical="center"/>
      <protection locked="0"/>
    </xf>
    <xf numFmtId="165" fontId="7" fillId="5" borderId="13" xfId="3" applyNumberFormat="1" applyFont="1" applyFill="1" applyBorder="1" applyAlignment="1">
      <alignment horizontal="center" vertical="center"/>
    </xf>
    <xf numFmtId="1" fontId="7" fillId="8" borderId="13" xfId="3" applyNumberFormat="1" applyFont="1" applyFill="1" applyBorder="1" applyAlignment="1">
      <alignment horizontal="center" vertical="center"/>
    </xf>
    <xf numFmtId="0" fontId="7" fillId="8" borderId="13" xfId="3" applyNumberFormat="1" applyFont="1" applyFill="1" applyBorder="1" applyAlignment="1">
      <alignment horizontal="center" vertical="center"/>
    </xf>
    <xf numFmtId="0" fontId="7" fillId="8" borderId="16" xfId="3" applyNumberFormat="1" applyFont="1" applyFill="1" applyBorder="1" applyAlignment="1">
      <alignment horizontal="center" vertical="center"/>
    </xf>
    <xf numFmtId="0" fontId="7" fillId="8" borderId="19" xfId="3" applyNumberFormat="1" applyFont="1" applyFill="1" applyBorder="1" applyAlignment="1">
      <alignment horizontal="center" vertical="center"/>
    </xf>
    <xf numFmtId="0" fontId="7" fillId="8" borderId="17" xfId="3" applyNumberFormat="1" applyFont="1" applyFill="1" applyBorder="1" applyAlignment="1">
      <alignment horizontal="center" vertical="center"/>
    </xf>
    <xf numFmtId="0" fontId="7" fillId="8" borderId="13" xfId="3" applyNumberFormat="1" applyFont="1" applyFill="1" applyBorder="1" applyAlignment="1" applyProtection="1">
      <alignment horizontal="center" vertical="center"/>
      <protection locked="0"/>
    </xf>
    <xf numFmtId="0" fontId="7" fillId="7" borderId="13" xfId="3" applyNumberFormat="1" applyFont="1" applyFill="1" applyBorder="1" applyAlignment="1">
      <alignment horizontal="center" vertical="center"/>
    </xf>
    <xf numFmtId="0" fontId="18" fillId="5" borderId="13" xfId="3" applyNumberFormat="1" applyFont="1" applyFill="1" applyBorder="1" applyAlignment="1">
      <alignment horizontal="center" vertical="center" wrapText="1"/>
    </xf>
    <xf numFmtId="0" fontId="7" fillId="8" borderId="14" xfId="3" applyNumberFormat="1" applyFont="1" applyFill="1" applyBorder="1" applyAlignment="1">
      <alignment horizontal="center" vertical="center"/>
    </xf>
    <xf numFmtId="0" fontId="7" fillId="8" borderId="0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 applyProtection="1">
      <alignment horizontal="center" vertical="center"/>
      <protection locked="0"/>
    </xf>
    <xf numFmtId="0" fontId="7" fillId="8" borderId="58" xfId="3" applyNumberFormat="1" applyFont="1" applyFill="1" applyBorder="1" applyAlignment="1" applyProtection="1">
      <alignment horizontal="center" vertical="center"/>
      <protection locked="0"/>
    </xf>
    <xf numFmtId="1" fontId="7" fillId="5" borderId="12" xfId="3" applyNumberFormat="1" applyFont="1" applyFill="1" applyBorder="1" applyAlignment="1">
      <alignment horizontal="center" vertical="center"/>
    </xf>
    <xf numFmtId="1" fontId="7" fillId="5" borderId="14" xfId="3" applyNumberFormat="1" applyFont="1" applyFill="1" applyBorder="1" applyAlignment="1">
      <alignment horizontal="center" vertical="center"/>
    </xf>
    <xf numFmtId="0" fontId="7" fillId="5" borderId="14" xfId="3" applyNumberFormat="1" applyFont="1" applyFill="1" applyBorder="1" applyAlignment="1">
      <alignment horizontal="center" vertical="center"/>
    </xf>
    <xf numFmtId="0" fontId="7" fillId="5" borderId="36" xfId="3" applyNumberFormat="1" applyFont="1" applyFill="1" applyBorder="1" applyAlignment="1">
      <alignment horizontal="center" vertical="center"/>
    </xf>
    <xf numFmtId="0" fontId="7" fillId="5" borderId="58" xfId="3" applyNumberFormat="1" applyFont="1" applyFill="1" applyBorder="1" applyAlignment="1" applyProtection="1">
      <alignment horizontal="center" vertical="center"/>
      <protection locked="0"/>
    </xf>
    <xf numFmtId="1" fontId="7" fillId="5" borderId="13" xfId="3" applyNumberFormat="1" applyFont="1" applyFill="1" applyBorder="1" applyAlignment="1">
      <alignment horizontal="center" vertical="center"/>
    </xf>
    <xf numFmtId="0" fontId="1" fillId="8" borderId="13" xfId="4" applyFont="1" applyFill="1" applyBorder="1" applyAlignment="1">
      <alignment horizontal="center" vertical="center"/>
    </xf>
    <xf numFmtId="1" fontId="7" fillId="5" borderId="18" xfId="3" applyNumberFormat="1" applyFont="1" applyFill="1" applyBorder="1" applyAlignment="1">
      <alignment horizontal="center" vertical="center"/>
    </xf>
    <xf numFmtId="0" fontId="7" fillId="5" borderId="65" xfId="3" applyNumberFormat="1" applyFont="1" applyFill="1" applyBorder="1" applyAlignment="1">
      <alignment horizontal="center" vertical="center"/>
    </xf>
    <xf numFmtId="0" fontId="1" fillId="8" borderId="18" xfId="4" applyFont="1" applyFill="1" applyBorder="1" applyAlignment="1">
      <alignment horizontal="center" vertical="center"/>
    </xf>
    <xf numFmtId="0" fontId="7" fillId="8" borderId="18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/>
    </xf>
    <xf numFmtId="0" fontId="7" fillId="5" borderId="19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/>
    </xf>
    <xf numFmtId="1" fontId="7" fillId="8" borderId="12" xfId="3" applyNumberFormat="1" applyFont="1" applyFill="1" applyBorder="1" applyAlignment="1">
      <alignment horizontal="center" vertical="center"/>
    </xf>
    <xf numFmtId="1" fontId="7" fillId="8" borderId="14" xfId="3" applyNumberFormat="1" applyFont="1" applyFill="1" applyBorder="1" applyAlignment="1">
      <alignment horizontal="center" vertical="center"/>
    </xf>
    <xf numFmtId="1" fontId="7" fillId="5" borderId="58" xfId="3" applyNumberFormat="1" applyFont="1" applyFill="1" applyBorder="1" applyAlignment="1">
      <alignment horizontal="center" vertical="center"/>
    </xf>
    <xf numFmtId="0" fontId="7" fillId="5" borderId="4" xfId="3" applyNumberFormat="1" applyFont="1" applyFill="1" applyBorder="1" applyAlignment="1" applyProtection="1">
      <alignment horizontal="center" vertical="center"/>
      <protection locked="0"/>
    </xf>
    <xf numFmtId="0" fontId="1" fillId="2" borderId="14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" fontId="7" fillId="8" borderId="18" xfId="3" applyNumberFormat="1" applyFont="1" applyFill="1" applyBorder="1" applyAlignment="1">
      <alignment horizontal="center" vertical="center"/>
    </xf>
    <xf numFmtId="1" fontId="7" fillId="8" borderId="16" xfId="3" applyNumberFormat="1" applyFont="1" applyFill="1" applyBorder="1" applyAlignment="1">
      <alignment horizontal="center" vertical="center"/>
    </xf>
    <xf numFmtId="0" fontId="7" fillId="8" borderId="65" xfId="3" applyNumberFormat="1" applyFont="1" applyFill="1" applyBorder="1" applyAlignment="1">
      <alignment horizontal="center" vertical="center"/>
    </xf>
    <xf numFmtId="0" fontId="7" fillId="5" borderId="18" xfId="3" applyNumberFormat="1" applyFont="1" applyFill="1" applyBorder="1" applyAlignment="1">
      <alignment horizontal="center" vertical="center"/>
    </xf>
    <xf numFmtId="0" fontId="7" fillId="8" borderId="8" xfId="3" applyNumberFormat="1" applyFont="1" applyFill="1" applyBorder="1" applyAlignment="1">
      <alignment horizontal="center" vertical="center"/>
    </xf>
    <xf numFmtId="0" fontId="7" fillId="8" borderId="31" xfId="3" applyNumberFormat="1" applyFont="1" applyFill="1" applyBorder="1" applyAlignment="1">
      <alignment horizontal="center" vertical="center"/>
    </xf>
    <xf numFmtId="0" fontId="7" fillId="5" borderId="12" xfId="3" applyFont="1" applyFill="1" applyBorder="1" applyAlignment="1" applyProtection="1">
      <alignment horizontal="center" vertical="center"/>
      <protection locked="0"/>
    </xf>
    <xf numFmtId="0" fontId="1" fillId="5" borderId="66" xfId="3" applyNumberFormat="1" applyFont="1" applyFill="1" applyBorder="1" applyAlignment="1" applyProtection="1">
      <alignment horizontal="center" vertical="center"/>
      <protection locked="0"/>
    </xf>
    <xf numFmtId="0" fontId="7" fillId="7" borderId="27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right" vertical="center"/>
    </xf>
    <xf numFmtId="0" fontId="7" fillId="5" borderId="5" xfId="3" applyNumberFormat="1" applyFont="1" applyFill="1" applyBorder="1" applyAlignment="1">
      <alignment horizontal="center" vertical="center"/>
    </xf>
    <xf numFmtId="0" fontId="1" fillId="7" borderId="67" xfId="4" applyNumberFormat="1" applyFont="1" applyFill="1" applyBorder="1" applyAlignment="1" applyProtection="1">
      <alignment horizontal="center" vertical="center" wrapText="1"/>
      <protection locked="0"/>
    </xf>
    <xf numFmtId="0" fontId="7" fillId="7" borderId="68" xfId="3" applyNumberFormat="1" applyFont="1" applyFill="1" applyBorder="1" applyAlignment="1">
      <alignment horizontal="center" vertical="center"/>
    </xf>
    <xf numFmtId="0" fontId="7" fillId="7" borderId="68" xfId="3" applyNumberFormat="1" applyFont="1" applyFill="1" applyBorder="1" applyAlignment="1">
      <alignment horizontal="center" vertical="center" wrapText="1"/>
    </xf>
    <xf numFmtId="0" fontId="7" fillId="7" borderId="70" xfId="3" applyNumberFormat="1" applyFont="1" applyFill="1" applyBorder="1" applyAlignment="1">
      <alignment horizontal="center" vertical="center"/>
    </xf>
    <xf numFmtId="0" fontId="1" fillId="7" borderId="68" xfId="4" applyNumberFormat="1" applyFont="1" applyFill="1" applyBorder="1" applyAlignment="1">
      <alignment horizontal="center" vertical="center"/>
    </xf>
    <xf numFmtId="0" fontId="1" fillId="7" borderId="71" xfId="4" applyNumberFormat="1" applyFont="1" applyFill="1" applyBorder="1" applyAlignment="1" applyProtection="1">
      <alignment horizontal="left" vertical="center" wrapText="1"/>
      <protection locked="0"/>
    </xf>
    <xf numFmtId="0" fontId="7" fillId="7" borderId="69" xfId="3" applyNumberFormat="1" applyFont="1" applyFill="1" applyBorder="1" applyAlignment="1" applyProtection="1">
      <alignment horizontal="center" vertical="center"/>
      <protection locked="0"/>
    </xf>
    <xf numFmtId="0" fontId="7" fillId="7" borderId="72" xfId="3" applyNumberFormat="1" applyFont="1" applyFill="1" applyBorder="1" applyAlignment="1" applyProtection="1">
      <alignment horizontal="center" vertical="center"/>
      <protection locked="0"/>
    </xf>
    <xf numFmtId="0" fontId="7" fillId="7" borderId="2" xfId="3" applyNumberFormat="1" applyFont="1" applyFill="1" applyBorder="1" applyAlignment="1" applyProtection="1">
      <alignment horizontal="center" vertical="center"/>
      <protection locked="0"/>
    </xf>
    <xf numFmtId="0" fontId="7" fillId="7" borderId="27" xfId="3" applyNumberFormat="1" applyFont="1" applyFill="1" applyBorder="1" applyAlignment="1" applyProtection="1">
      <alignment horizontal="center" vertical="center"/>
      <protection locked="0"/>
    </xf>
    <xf numFmtId="0" fontId="7" fillId="7" borderId="21" xfId="3" applyNumberFormat="1" applyFont="1" applyFill="1" applyBorder="1" applyAlignment="1">
      <alignment horizontal="center" vertical="center"/>
    </xf>
    <xf numFmtId="0" fontId="7" fillId="7" borderId="71" xfId="3" applyNumberFormat="1" applyFont="1" applyFill="1" applyBorder="1" applyAlignment="1">
      <alignment horizontal="center" vertical="center"/>
    </xf>
    <xf numFmtId="0" fontId="7" fillId="5" borderId="73" xfId="3" applyNumberFormat="1" applyFont="1" applyFill="1" applyBorder="1" applyAlignment="1">
      <alignment horizontal="center" vertical="center"/>
    </xf>
    <xf numFmtId="0" fontId="7" fillId="8" borderId="25" xfId="3" applyNumberFormat="1" applyFont="1" applyFill="1" applyBorder="1" applyAlignment="1">
      <alignment horizontal="center" vertical="center"/>
    </xf>
    <xf numFmtId="0" fontId="7" fillId="8" borderId="28" xfId="3" applyNumberFormat="1" applyFont="1" applyFill="1" applyBorder="1" applyAlignment="1">
      <alignment horizontal="center" vertical="center"/>
    </xf>
    <xf numFmtId="165" fontId="7" fillId="5" borderId="21" xfId="3" applyNumberFormat="1" applyFont="1" applyFill="1" applyBorder="1" applyAlignment="1">
      <alignment horizontal="center" vertical="center"/>
    </xf>
    <xf numFmtId="1" fontId="7" fillId="8" borderId="21" xfId="3" applyNumberFormat="1" applyFont="1" applyFill="1" applyBorder="1" applyAlignment="1">
      <alignment horizontal="center" vertical="center"/>
    </xf>
    <xf numFmtId="1" fontId="7" fillId="8" borderId="26" xfId="3" applyNumberFormat="1" applyFont="1" applyFill="1" applyBorder="1" applyAlignment="1">
      <alignment horizontal="center" vertical="center"/>
    </xf>
    <xf numFmtId="1" fontId="7" fillId="6" borderId="0" xfId="3" applyNumberFormat="1" applyFill="1"/>
    <xf numFmtId="1" fontId="7" fillId="6" borderId="0" xfId="3" applyNumberFormat="1" applyFill="1" applyAlignment="1">
      <alignment vertical="center"/>
    </xf>
    <xf numFmtId="0" fontId="18" fillId="8" borderId="58" xfId="3" applyNumberFormat="1" applyFont="1" applyFill="1" applyBorder="1" applyAlignment="1" applyProtection="1">
      <alignment horizontal="center" vertical="center"/>
      <protection locked="0"/>
    </xf>
    <xf numFmtId="0" fontId="7" fillId="5" borderId="74" xfId="3" applyNumberFormat="1" applyFont="1" applyFill="1" applyBorder="1" applyAlignment="1">
      <alignment horizontal="center" vertical="center"/>
    </xf>
    <xf numFmtId="0" fontId="7" fillId="5" borderId="75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 applyProtection="1">
      <alignment horizontal="center" vertical="center"/>
      <protection locked="0"/>
    </xf>
    <xf numFmtId="0" fontId="7" fillId="5" borderId="15" xfId="3" applyNumberFormat="1" applyFont="1" applyFill="1" applyBorder="1" applyAlignment="1">
      <alignment horizontal="center" vertical="center" wrapText="1"/>
    </xf>
    <xf numFmtId="0" fontId="7" fillId="7" borderId="10" xfId="3" applyNumberFormat="1" applyFont="1" applyFill="1" applyBorder="1" applyAlignment="1">
      <alignment horizontal="center" vertical="center"/>
    </xf>
    <xf numFmtId="0" fontId="7" fillId="5" borderId="22" xfId="3" applyNumberFormat="1" applyFont="1" applyFill="1" applyBorder="1" applyAlignment="1">
      <alignment horizontal="center" vertical="center" wrapText="1"/>
    </xf>
    <xf numFmtId="0" fontId="1" fillId="5" borderId="10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 applyProtection="1">
      <alignment horizontal="left" vertical="center" wrapText="1"/>
      <protection locked="0"/>
    </xf>
    <xf numFmtId="0" fontId="7" fillId="7" borderId="15" xfId="3" applyNumberFormat="1" applyFont="1" applyFill="1" applyBorder="1" applyAlignment="1">
      <alignment horizontal="center" vertical="center"/>
    </xf>
    <xf numFmtId="0" fontId="7" fillId="7" borderId="75" xfId="3" applyNumberFormat="1" applyFont="1" applyFill="1" applyBorder="1" applyAlignment="1">
      <alignment horizontal="center" vertical="center"/>
    </xf>
    <xf numFmtId="0" fontId="8" fillId="7" borderId="15" xfId="3" applyNumberFormat="1" applyFont="1" applyFill="1" applyBorder="1" applyAlignment="1">
      <alignment horizontal="center" vertical="center"/>
    </xf>
    <xf numFmtId="1" fontId="7" fillId="7" borderId="13" xfId="3" applyNumberFormat="1" applyFont="1" applyFill="1" applyBorder="1" applyAlignment="1">
      <alignment horizontal="center" vertical="center"/>
    </xf>
    <xf numFmtId="1" fontId="1" fillId="7" borderId="13" xfId="3" applyNumberFormat="1" applyFont="1" applyFill="1" applyBorder="1" applyAlignment="1">
      <alignment horizontal="center" vertical="center"/>
    </xf>
    <xf numFmtId="1" fontId="7" fillId="7" borderId="21" xfId="3" applyNumberFormat="1" applyFont="1" applyFill="1" applyBorder="1" applyAlignment="1">
      <alignment horizontal="center" vertical="center"/>
    </xf>
    <xf numFmtId="1" fontId="1" fillId="7" borderId="21" xfId="3" applyNumberFormat="1" applyFont="1" applyFill="1" applyBorder="1" applyAlignment="1">
      <alignment horizontal="center" vertical="center"/>
    </xf>
    <xf numFmtId="1" fontId="1" fillId="7" borderId="17" xfId="3" applyNumberFormat="1" applyFont="1" applyFill="1" applyBorder="1" applyAlignment="1">
      <alignment horizontal="center" vertical="center"/>
    </xf>
    <xf numFmtId="1" fontId="7" fillId="6" borderId="48" xfId="3" applyNumberFormat="1" applyFill="1" applyBorder="1"/>
    <xf numFmtId="0" fontId="8" fillId="7" borderId="20" xfId="3" applyNumberFormat="1" applyFont="1" applyFill="1" applyBorder="1" applyAlignment="1">
      <alignment horizontal="center" vertical="center"/>
    </xf>
    <xf numFmtId="0" fontId="8" fillId="7" borderId="23" xfId="3" applyNumberFormat="1" applyFont="1" applyFill="1" applyBorder="1" applyAlignment="1">
      <alignment horizontal="center" vertical="center"/>
    </xf>
    <xf numFmtId="0" fontId="8" fillId="7" borderId="34" xfId="3" applyNumberFormat="1" applyFont="1" applyFill="1" applyBorder="1" applyAlignment="1">
      <alignment horizontal="center" vertical="center"/>
    </xf>
    <xf numFmtId="0" fontId="8" fillId="7" borderId="77" xfId="3" applyNumberFormat="1" applyFont="1" applyFill="1" applyBorder="1" applyAlignment="1">
      <alignment horizontal="center" vertical="center"/>
    </xf>
    <xf numFmtId="0" fontId="8" fillId="7" borderId="49" xfId="3" applyNumberFormat="1" applyFont="1" applyFill="1" applyBorder="1" applyAlignment="1">
      <alignment horizontal="center" vertical="center"/>
    </xf>
    <xf numFmtId="0" fontId="8" fillId="7" borderId="29" xfId="3" applyNumberFormat="1" applyFont="1" applyFill="1" applyBorder="1" applyAlignment="1">
      <alignment horizontal="center" vertical="center"/>
    </xf>
    <xf numFmtId="0" fontId="7" fillId="8" borderId="27" xfId="3" applyNumberFormat="1" applyFont="1" applyFill="1" applyBorder="1" applyAlignment="1">
      <alignment horizontal="center" vertical="center"/>
    </xf>
    <xf numFmtId="0" fontId="7" fillId="8" borderId="30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8" borderId="76" xfId="3" applyNumberFormat="1" applyFont="1" applyFill="1" applyBorder="1" applyAlignment="1">
      <alignment horizontal="center" vertical="center"/>
    </xf>
    <xf numFmtId="0" fontId="1" fillId="6" borderId="0" xfId="3" applyFont="1" applyFill="1"/>
    <xf numFmtId="0" fontId="1" fillId="5" borderId="10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 applyProtection="1">
      <alignment horizontal="left" vertical="center" wrapText="1"/>
      <protection locked="0"/>
    </xf>
    <xf numFmtId="0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/>
    <xf numFmtId="0" fontId="7" fillId="5" borderId="33" xfId="3" applyNumberFormat="1" applyFont="1" applyFill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0" xfId="3" applyNumberFormat="1" applyFont="1" applyBorder="1" applyAlignment="1" applyProtection="1">
      <alignment horizontal="center" vertical="center"/>
      <protection locked="0"/>
    </xf>
    <xf numFmtId="0" fontId="7" fillId="5" borderId="79" xfId="3" applyNumberFormat="1" applyFont="1" applyFill="1" applyBorder="1" applyAlignment="1">
      <alignment horizontal="center" vertical="center" wrapText="1"/>
    </xf>
    <xf numFmtId="0" fontId="7" fillId="5" borderId="80" xfId="3" applyNumberFormat="1" applyFont="1" applyFill="1" applyBorder="1" applyAlignment="1">
      <alignment horizontal="center" vertical="center" wrapText="1"/>
    </xf>
    <xf numFmtId="0" fontId="7" fillId="5" borderId="78" xfId="3" applyNumberFormat="1" applyFont="1" applyFill="1" applyBorder="1" applyAlignment="1">
      <alignment horizontal="center" vertical="center" wrapText="1"/>
    </xf>
    <xf numFmtId="0" fontId="7" fillId="5" borderId="77" xfId="3" applyNumberFormat="1" applyFont="1" applyFill="1" applyBorder="1" applyAlignment="1">
      <alignment horizontal="center" vertical="center" wrapText="1"/>
    </xf>
    <xf numFmtId="0" fontId="7" fillId="5" borderId="82" xfId="3" applyNumberFormat="1" applyFont="1" applyFill="1" applyBorder="1" applyAlignment="1">
      <alignment horizontal="center" vertical="center"/>
    </xf>
    <xf numFmtId="0" fontId="7" fillId="5" borderId="83" xfId="3" applyNumberFormat="1" applyFont="1" applyFill="1" applyBorder="1" applyAlignment="1">
      <alignment horizontal="center" vertical="center"/>
    </xf>
    <xf numFmtId="0" fontId="7" fillId="5" borderId="84" xfId="3" applyNumberFormat="1" applyFont="1" applyFill="1" applyBorder="1" applyAlignment="1">
      <alignment horizontal="center" vertical="center"/>
    </xf>
    <xf numFmtId="0" fontId="7" fillId="5" borderId="81" xfId="3" applyNumberFormat="1" applyFont="1" applyFill="1" applyBorder="1" applyAlignment="1">
      <alignment horizontal="center" vertical="center"/>
    </xf>
    <xf numFmtId="0" fontId="7" fillId="5" borderId="83" xfId="3" applyNumberFormat="1" applyFont="1" applyFill="1" applyBorder="1" applyAlignment="1">
      <alignment horizontal="center" vertical="center" wrapText="1"/>
    </xf>
    <xf numFmtId="0" fontId="1" fillId="2" borderId="88" xfId="3" applyNumberFormat="1" applyFont="1" applyFill="1" applyBorder="1" applyAlignment="1">
      <alignment horizontal="center" vertical="center"/>
    </xf>
    <xf numFmtId="0" fontId="1" fillId="2" borderId="80" xfId="3" applyNumberFormat="1" applyFont="1" applyFill="1" applyBorder="1" applyAlignment="1">
      <alignment horizontal="center" vertical="center"/>
    </xf>
    <xf numFmtId="0" fontId="7" fillId="5" borderId="7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2" borderId="90" xfId="3" applyNumberFormat="1" applyFont="1" applyFill="1" applyBorder="1" applyAlignment="1">
      <alignment horizontal="center" vertical="center"/>
    </xf>
    <xf numFmtId="0" fontId="1" fillId="2" borderId="58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2" borderId="92" xfId="3" applyNumberFormat="1" applyFont="1" applyFill="1" applyBorder="1" applyAlignment="1">
      <alignment horizontal="center" vertical="center"/>
    </xf>
    <xf numFmtId="0" fontId="1" fillId="2" borderId="79" xfId="3" applyNumberFormat="1" applyFont="1" applyFill="1" applyBorder="1" applyAlignment="1">
      <alignment horizontal="center" vertical="center"/>
    </xf>
    <xf numFmtId="0" fontId="1" fillId="2" borderId="93" xfId="3" applyNumberFormat="1" applyFont="1" applyFill="1" applyBorder="1" applyAlignment="1">
      <alignment horizontal="center" vertical="center"/>
    </xf>
    <xf numFmtId="0" fontId="1" fillId="2" borderId="84" xfId="3" applyNumberFormat="1" applyFont="1" applyFill="1" applyBorder="1" applyAlignment="1">
      <alignment horizontal="center" vertical="center"/>
    </xf>
    <xf numFmtId="0" fontId="1" fillId="2" borderId="94" xfId="3" applyNumberFormat="1" applyFont="1" applyFill="1" applyBorder="1" applyAlignment="1">
      <alignment horizontal="center" vertical="center"/>
    </xf>
    <xf numFmtId="0" fontId="1" fillId="2" borderId="95" xfId="3" applyNumberFormat="1" applyFont="1" applyFill="1" applyBorder="1" applyAlignment="1">
      <alignment horizontal="center" vertical="center"/>
    </xf>
    <xf numFmtId="0" fontId="1" fillId="2" borderId="83" xfId="3" applyNumberFormat="1" applyFont="1" applyFill="1" applyBorder="1" applyAlignment="1">
      <alignment horizontal="center" vertical="center"/>
    </xf>
    <xf numFmtId="0" fontId="1" fillId="2" borderId="96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 wrapText="1"/>
    </xf>
    <xf numFmtId="0" fontId="1" fillId="5" borderId="5" xfId="3" applyNumberFormat="1" applyFont="1" applyFill="1" applyBorder="1" applyAlignment="1">
      <alignment horizontal="center" vertical="center"/>
    </xf>
    <xf numFmtId="0" fontId="3" fillId="0" borderId="0" xfId="2" applyFont="1" applyAlignment="1">
      <alignment wrapText="1"/>
    </xf>
    <xf numFmtId="0" fontId="31" fillId="10" borderId="1" xfId="0" applyFont="1" applyFill="1" applyBorder="1" applyAlignment="1">
      <alignment vertical="top" wrapText="1"/>
    </xf>
    <xf numFmtId="0" fontId="38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vertical="top" wrapText="1"/>
    </xf>
    <xf numFmtId="0" fontId="15" fillId="9" borderId="1" xfId="2" applyFont="1" applyFill="1" applyBorder="1" applyAlignment="1" applyProtection="1">
      <alignment horizontal="left" vertical="center" wrapText="1"/>
      <protection locked="0"/>
    </xf>
    <xf numFmtId="1" fontId="1" fillId="5" borderId="13" xfId="4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 applyProtection="1">
      <alignment horizontal="left" vertical="center" wrapText="1"/>
      <protection locked="0"/>
    </xf>
    <xf numFmtId="0" fontId="34" fillId="6" borderId="0" xfId="3" applyFont="1" applyFill="1" applyAlignment="1">
      <alignment vertical="top" wrapText="1"/>
    </xf>
    <xf numFmtId="0" fontId="7" fillId="5" borderId="2" xfId="3" applyNumberFormat="1" applyFont="1" applyFill="1" applyBorder="1" applyAlignment="1">
      <alignment horizontal="center" vertical="center"/>
    </xf>
    <xf numFmtId="0" fontId="1" fillId="5" borderId="13" xfId="4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>
      <alignment horizontal="center" vertical="center"/>
    </xf>
    <xf numFmtId="0" fontId="7" fillId="7" borderId="2" xfId="3" applyNumberFormat="1" applyFont="1" applyFill="1" applyBorder="1" applyAlignment="1">
      <alignment horizontal="center" vertical="center"/>
    </xf>
    <xf numFmtId="0" fontId="7" fillId="7" borderId="69" xfId="3" applyNumberFormat="1" applyFont="1" applyFill="1" applyBorder="1" applyAlignment="1">
      <alignment horizontal="center" vertical="center"/>
    </xf>
    <xf numFmtId="49" fontId="1" fillId="6" borderId="1" xfId="4" applyNumberFormat="1" applyFont="1" applyFill="1" applyBorder="1" applyAlignment="1" applyProtection="1">
      <alignment horizontal="center" vertical="center" textRotation="90"/>
      <protection locked="0"/>
    </xf>
    <xf numFmtId="0" fontId="8" fillId="7" borderId="28" xfId="3" applyNumberFormat="1" applyFont="1" applyFill="1" applyBorder="1" applyAlignment="1">
      <alignment horizontal="center" vertical="center"/>
    </xf>
    <xf numFmtId="0" fontId="7" fillId="7" borderId="77" xfId="3" applyNumberFormat="1" applyFont="1" applyFill="1" applyBorder="1" applyAlignment="1">
      <alignment horizontal="center" vertical="center"/>
    </xf>
    <xf numFmtId="0" fontId="1" fillId="7" borderId="49" xfId="3" applyNumberFormat="1" applyFont="1" applyFill="1" applyBorder="1" applyAlignment="1" applyProtection="1">
      <alignment horizontal="left" vertical="center" wrapText="1"/>
      <protection locked="0"/>
    </xf>
    <xf numFmtId="0" fontId="7" fillId="7" borderId="23" xfId="3" applyNumberFormat="1" applyFont="1" applyFill="1" applyBorder="1" applyAlignment="1">
      <alignment horizontal="left" vertical="center" wrapText="1"/>
    </xf>
    <xf numFmtId="0" fontId="1" fillId="8" borderId="12" xfId="3" applyNumberFormat="1" applyFont="1" applyFill="1" applyBorder="1" applyAlignment="1" applyProtection="1">
      <alignment horizontal="center" vertical="center"/>
      <protection locked="0"/>
    </xf>
    <xf numFmtId="0" fontId="25" fillId="6" borderId="98" xfId="4" applyFont="1" applyFill="1" applyBorder="1" applyAlignment="1">
      <alignment horizontal="center" vertical="center" textRotation="90"/>
    </xf>
    <xf numFmtId="0" fontId="25" fillId="6" borderId="99" xfId="4" applyFont="1" applyFill="1" applyBorder="1" applyAlignment="1">
      <alignment horizontal="center" vertical="center" textRotation="90"/>
    </xf>
    <xf numFmtId="0" fontId="1" fillId="7" borderId="34" xfId="3" applyNumberFormat="1" applyFont="1" applyFill="1" applyBorder="1" applyAlignment="1">
      <alignment horizontal="left" vertical="center" wrapText="1"/>
    </xf>
    <xf numFmtId="0" fontId="7" fillId="5" borderId="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4" xfId="3" applyNumberFormat="1" applyFont="1" applyFill="1" applyBorder="1" applyAlignment="1" applyProtection="1">
      <alignment horizontal="left" vertical="center" wrapText="1"/>
      <protection locked="0"/>
    </xf>
    <xf numFmtId="0" fontId="7" fillId="7" borderId="34" xfId="3" applyNumberFormat="1" applyFont="1" applyFill="1" applyBorder="1" applyAlignment="1">
      <alignment horizontal="left" vertical="center" wrapText="1"/>
    </xf>
    <xf numFmtId="0" fontId="2" fillId="7" borderId="34" xfId="3" applyNumberFormat="1" applyFont="1" applyFill="1" applyBorder="1" applyAlignment="1" applyProtection="1">
      <alignment horizontal="left" vertical="center" wrapText="1"/>
      <protection locked="0"/>
    </xf>
    <xf numFmtId="0" fontId="1" fillId="7" borderId="34" xfId="3" applyNumberFormat="1" applyFont="1" applyFill="1" applyBorder="1" applyAlignment="1" applyProtection="1">
      <alignment horizontal="left" vertical="center" wrapText="1"/>
      <protection locked="0"/>
    </xf>
    <xf numFmtId="0" fontId="1" fillId="7" borderId="75" xfId="3" applyNumberFormat="1" applyFont="1" applyFill="1" applyBorder="1" applyAlignment="1" applyProtection="1">
      <alignment horizontal="left" vertical="center" wrapText="1"/>
      <protection locked="0"/>
    </xf>
    <xf numFmtId="0" fontId="25" fillId="6" borderId="98" xfId="4" applyFont="1" applyFill="1" applyBorder="1" applyAlignment="1">
      <alignment horizontal="center" vertical="center" textRotation="90" wrapText="1"/>
    </xf>
    <xf numFmtId="0" fontId="25" fillId="6" borderId="99" xfId="4" applyFont="1" applyFill="1" applyBorder="1" applyAlignment="1">
      <alignment horizontal="center" vertical="center" textRotation="90" wrapText="1"/>
    </xf>
    <xf numFmtId="0" fontId="0" fillId="0" borderId="1" xfId="0" applyBorder="1"/>
    <xf numFmtId="0" fontId="25" fillId="6" borderId="102" xfId="4" applyFont="1" applyFill="1" applyBorder="1" applyAlignment="1">
      <alignment horizontal="center" vertical="center" textRotation="90"/>
    </xf>
    <xf numFmtId="0" fontId="25" fillId="6" borderId="104" xfId="4" applyFont="1" applyFill="1" applyBorder="1" applyAlignment="1">
      <alignment horizontal="center" vertical="center" textRotation="90"/>
    </xf>
    <xf numFmtId="0" fontId="25" fillId="6" borderId="103" xfId="4" applyFont="1" applyFill="1" applyBorder="1" applyAlignment="1">
      <alignment horizontal="center" vertical="center" textRotation="90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15" fillId="0" borderId="0" xfId="2" applyFont="1" applyAlignment="1"/>
    <xf numFmtId="0" fontId="15" fillId="6" borderId="1" xfId="2" applyNumberFormat="1" applyFont="1" applyFill="1" applyBorder="1" applyAlignment="1" applyProtection="1">
      <alignment horizontal="left" vertical="center"/>
      <protection locked="0"/>
    </xf>
    <xf numFmtId="164" fontId="15" fillId="6" borderId="1" xfId="2" applyNumberFormat="1" applyFont="1" applyFill="1" applyBorder="1" applyAlignment="1" applyProtection="1">
      <alignment horizontal="left" vertical="center"/>
      <protection locked="0"/>
    </xf>
    <xf numFmtId="0" fontId="1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15" fillId="6" borderId="0" xfId="2" applyFont="1" applyFill="1" applyAlignment="1"/>
    <xf numFmtId="0" fontId="15" fillId="6" borderId="1" xfId="0" applyFont="1" applyFill="1" applyBorder="1" applyAlignment="1">
      <alignment horizontal="justify"/>
    </xf>
    <xf numFmtId="0" fontId="15" fillId="6" borderId="1" xfId="0" applyFont="1" applyFill="1" applyBorder="1" applyAlignment="1">
      <alignment horizontal="justify" vertical="center"/>
    </xf>
    <xf numFmtId="0" fontId="7" fillId="5" borderId="33" xfId="3" applyNumberFormat="1" applyFont="1" applyFill="1" applyBorder="1" applyAlignment="1">
      <alignment horizontal="center" vertical="center"/>
    </xf>
    <xf numFmtId="1" fontId="7" fillId="6" borderId="0" xfId="3" applyNumberFormat="1" applyFill="1" applyBorder="1"/>
    <xf numFmtId="1" fontId="1" fillId="7" borderId="24" xfId="3" applyNumberFormat="1" applyFont="1" applyFill="1" applyBorder="1" applyAlignment="1">
      <alignment horizontal="center" vertical="center"/>
    </xf>
    <xf numFmtId="1" fontId="1" fillId="5" borderId="28" xfId="4" applyNumberFormat="1" applyFont="1" applyFill="1" applyBorder="1" applyAlignment="1">
      <alignment horizontal="center" vertical="center"/>
    </xf>
    <xf numFmtId="0" fontId="0" fillId="11" borderId="1" xfId="0" applyFill="1" applyBorder="1"/>
    <xf numFmtId="0" fontId="30" fillId="0" borderId="0" xfId="3" applyFont="1"/>
    <xf numFmtId="0" fontId="3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29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3" applyFont="1" applyFill="1" applyBorder="1" applyAlignment="1" applyProtection="1">
      <alignment horizontal="left" vertical="top"/>
      <protection locked="0"/>
    </xf>
    <xf numFmtId="0" fontId="29" fillId="2" borderId="14" xfId="3" applyNumberFormat="1" applyFont="1" applyFill="1" applyBorder="1" applyAlignment="1" applyProtection="1">
      <alignment horizontal="left" vertical="center"/>
      <protection locked="0"/>
    </xf>
    <xf numFmtId="0" fontId="12" fillId="2" borderId="14" xfId="3" applyNumberFormat="1" applyFont="1" applyFill="1" applyBorder="1" applyAlignment="1" applyProtection="1">
      <alignment horizontal="left" vertical="center"/>
      <protection locked="0"/>
    </xf>
    <xf numFmtId="0" fontId="30" fillId="2" borderId="14" xfId="3" applyNumberFormat="1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0" fontId="12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3" applyFont="1" applyFill="1" applyBorder="1" applyAlignment="1" applyProtection="1">
      <alignment horizontal="center" vertical="top"/>
      <protection locked="0"/>
    </xf>
    <xf numFmtId="0" fontId="30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4" fillId="2" borderId="0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49" fontId="30" fillId="2" borderId="14" xfId="3" applyNumberFormat="1" applyFont="1" applyFill="1" applyBorder="1" applyAlignment="1" applyProtection="1">
      <alignment horizontal="left" vertical="center"/>
      <protection locked="0"/>
    </xf>
    <xf numFmtId="0" fontId="25" fillId="2" borderId="14" xfId="3" applyNumberFormat="1" applyFont="1" applyFill="1" applyBorder="1" applyAlignment="1" applyProtection="1">
      <alignment horizontal="left" vertical="center"/>
      <protection locked="0"/>
    </xf>
    <xf numFmtId="0" fontId="25" fillId="2" borderId="14" xfId="3" applyNumberFormat="1" applyFont="1" applyFill="1" applyBorder="1" applyAlignment="1" applyProtection="1">
      <alignment horizontal="center" vertical="center"/>
      <protection locked="0"/>
    </xf>
    <xf numFmtId="0" fontId="3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3" applyFont="1" applyFill="1" applyBorder="1" applyAlignment="1" applyProtection="1">
      <alignment horizontal="left" vertical="center"/>
      <protection locked="0"/>
    </xf>
    <xf numFmtId="0" fontId="31" fillId="0" borderId="14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49" fontId="3" fillId="0" borderId="3" xfId="3" applyNumberFormat="1" applyFont="1" applyBorder="1" applyAlignment="1" applyProtection="1">
      <alignment horizontal="center" vertical="center" textRotation="90"/>
      <protection locked="0"/>
    </xf>
    <xf numFmtId="49" fontId="3" fillId="0" borderId="5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49" fontId="1" fillId="6" borderId="3" xfId="4" applyNumberFormat="1" applyFont="1" applyFill="1" applyBorder="1" applyAlignment="1" applyProtection="1">
      <alignment horizontal="center" vertical="center" textRotation="90"/>
      <protection locked="0"/>
    </xf>
    <xf numFmtId="49" fontId="1" fillId="6" borderId="5" xfId="4" applyNumberFormat="1" applyFont="1" applyFill="1" applyBorder="1" applyAlignment="1" applyProtection="1">
      <alignment horizontal="center" vertical="center" textRotation="90"/>
      <protection locked="0"/>
    </xf>
    <xf numFmtId="0" fontId="4" fillId="2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22" fillId="6" borderId="2" xfId="3" applyFont="1" applyFill="1" applyBorder="1" applyAlignment="1">
      <alignment horizontal="center" vertical="center"/>
    </xf>
    <xf numFmtId="0" fontId="22" fillId="6" borderId="12" xfId="3" applyFont="1" applyFill="1" applyBorder="1" applyAlignment="1">
      <alignment horizontal="center" vertical="center"/>
    </xf>
    <xf numFmtId="0" fontId="22" fillId="6" borderId="13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/>
    </xf>
    <xf numFmtId="0" fontId="36" fillId="6" borderId="2" xfId="3" applyFont="1" applyFill="1" applyBorder="1" applyAlignment="1">
      <alignment horizontal="center"/>
    </xf>
    <xf numFmtId="0" fontId="36" fillId="6" borderId="12" xfId="3" applyFont="1" applyFill="1" applyBorder="1" applyAlignment="1">
      <alignment horizontal="center"/>
    </xf>
    <xf numFmtId="0" fontId="36" fillId="6" borderId="13" xfId="3" applyFont="1" applyFill="1" applyBorder="1" applyAlignment="1">
      <alignment horizontal="center"/>
    </xf>
    <xf numFmtId="0" fontId="37" fillId="6" borderId="2" xfId="3" applyFont="1" applyFill="1" applyBorder="1" applyAlignment="1">
      <alignment horizontal="center"/>
    </xf>
    <xf numFmtId="0" fontId="37" fillId="6" borderId="12" xfId="3" applyFont="1" applyFill="1" applyBorder="1" applyAlignment="1">
      <alignment horizontal="center"/>
    </xf>
    <xf numFmtId="0" fontId="37" fillId="6" borderId="13" xfId="3" applyFont="1" applyFill="1" applyBorder="1" applyAlignment="1">
      <alignment horizontal="center"/>
    </xf>
    <xf numFmtId="0" fontId="3" fillId="0" borderId="0" xfId="3" applyFont="1" applyAlignment="1" applyProtection="1">
      <alignment horizontal="left" vertical="top" wrapText="1"/>
      <protection locked="0"/>
    </xf>
    <xf numFmtId="0" fontId="20" fillId="0" borderId="0" xfId="3" applyFont="1" applyAlignment="1" applyProtection="1">
      <alignment horizontal="left" vertical="top"/>
      <protection locked="0"/>
    </xf>
    <xf numFmtId="0" fontId="22" fillId="6" borderId="4" xfId="3" applyFont="1" applyFill="1" applyBorder="1" applyAlignment="1">
      <alignment horizontal="center" vertical="center"/>
    </xf>
    <xf numFmtId="0" fontId="22" fillId="6" borderId="58" xfId="3" applyFont="1" applyFill="1" applyBorder="1" applyAlignment="1">
      <alignment horizontal="center" vertical="center"/>
    </xf>
    <xf numFmtId="0" fontId="22" fillId="6" borderId="16" xfId="3" applyFont="1" applyFill="1" applyBorder="1" applyAlignment="1">
      <alignment horizontal="center" vertical="center"/>
    </xf>
    <xf numFmtId="0" fontId="22" fillId="6" borderId="7" xfId="3" applyFont="1" applyFill="1" applyBorder="1" applyAlignment="1">
      <alignment horizontal="center" vertical="center"/>
    </xf>
    <xf numFmtId="0" fontId="22" fillId="6" borderId="14" xfId="3" applyFont="1" applyFill="1" applyBorder="1" applyAlignment="1">
      <alignment horizontal="center" vertical="center"/>
    </xf>
    <xf numFmtId="0" fontId="22" fillId="6" borderId="18" xfId="3" applyFont="1" applyFill="1" applyBorder="1" applyAlignment="1">
      <alignment horizontal="center" vertical="center"/>
    </xf>
    <xf numFmtId="0" fontId="22" fillId="6" borderId="4" xfId="3" applyFont="1" applyFill="1" applyBorder="1" applyAlignment="1">
      <alignment horizontal="center" vertical="center" wrapText="1"/>
    </xf>
    <xf numFmtId="0" fontId="22" fillId="6" borderId="58" xfId="3" applyFont="1" applyFill="1" applyBorder="1" applyAlignment="1">
      <alignment horizontal="center" vertical="center" wrapText="1"/>
    </xf>
    <xf numFmtId="0" fontId="22" fillId="6" borderId="16" xfId="3" applyFont="1" applyFill="1" applyBorder="1" applyAlignment="1">
      <alignment horizontal="center" vertical="center" wrapText="1"/>
    </xf>
    <xf numFmtId="0" fontId="22" fillId="6" borderId="7" xfId="3" applyFont="1" applyFill="1" applyBorder="1" applyAlignment="1">
      <alignment horizontal="center" vertical="center" wrapText="1"/>
    </xf>
    <xf numFmtId="0" fontId="22" fillId="6" borderId="14" xfId="3" applyFont="1" applyFill="1" applyBorder="1" applyAlignment="1">
      <alignment horizontal="center" vertical="center" wrapText="1"/>
    </xf>
    <xf numFmtId="0" fontId="22" fillId="6" borderId="18" xfId="3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2" fillId="6" borderId="2" xfId="3" applyFont="1" applyFill="1" applyBorder="1" applyAlignment="1">
      <alignment horizontal="center" vertical="center" wrapText="1"/>
    </xf>
    <xf numFmtId="0" fontId="22" fillId="6" borderId="12" xfId="3" applyFont="1" applyFill="1" applyBorder="1" applyAlignment="1">
      <alignment horizontal="center" vertical="center" wrapText="1"/>
    </xf>
    <xf numFmtId="0" fontId="22" fillId="6" borderId="13" xfId="3" applyFont="1" applyFill="1" applyBorder="1" applyAlignment="1">
      <alignment horizontal="center" vertical="center" wrapText="1"/>
    </xf>
    <xf numFmtId="0" fontId="1" fillId="0" borderId="6" xfId="3" applyFont="1" applyBorder="1" applyAlignment="1" applyProtection="1">
      <alignment horizontal="left" vertical="center" wrapText="1"/>
      <protection locked="0"/>
    </xf>
    <xf numFmtId="0" fontId="1" fillId="0" borderId="0" xfId="3" applyFont="1" applyBorder="1" applyAlignment="1" applyProtection="1">
      <alignment horizontal="left" vertical="center" wrapText="1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35" fillId="6" borderId="0" xfId="3" applyFont="1" applyFill="1" applyAlignment="1">
      <alignment vertical="top" wrapText="1"/>
    </xf>
    <xf numFmtId="0" fontId="34" fillId="6" borderId="0" xfId="3" applyFont="1" applyFill="1" applyAlignment="1">
      <alignment vertical="top" wrapText="1"/>
    </xf>
    <xf numFmtId="0" fontId="1" fillId="5" borderId="1" xfId="3" applyNumberFormat="1" applyFont="1" applyFill="1" applyBorder="1" applyAlignment="1">
      <alignment horizontal="right" vertical="center"/>
    </xf>
    <xf numFmtId="0" fontId="7" fillId="5" borderId="1" xfId="3" applyNumberFormat="1" applyFont="1" applyFill="1" applyBorder="1" applyAlignment="1">
      <alignment horizontal="right" vertical="center"/>
    </xf>
    <xf numFmtId="0" fontId="7" fillId="6" borderId="2" xfId="3" applyNumberFormat="1" applyFont="1" applyFill="1" applyBorder="1" applyAlignment="1">
      <alignment horizontal="right" vertical="center"/>
    </xf>
    <xf numFmtId="0" fontId="7" fillId="6" borderId="12" xfId="3" applyNumberFormat="1" applyFont="1" applyFill="1" applyBorder="1" applyAlignment="1">
      <alignment horizontal="right" vertical="center"/>
    </xf>
    <xf numFmtId="0" fontId="1" fillId="5" borderId="12" xfId="4" applyFont="1" applyFill="1" applyBorder="1" applyAlignment="1" applyProtection="1">
      <alignment horizontal="center" vertical="center"/>
      <protection locked="0"/>
    </xf>
    <xf numFmtId="0" fontId="1" fillId="5" borderId="33" xfId="4" applyFont="1" applyFill="1" applyBorder="1" applyAlignment="1" applyProtection="1">
      <alignment horizontal="center" vertical="center"/>
      <protection locked="0"/>
    </xf>
    <xf numFmtId="0" fontId="1" fillId="8" borderId="25" xfId="3" applyFont="1" applyFill="1" applyBorder="1" applyAlignment="1" applyProtection="1">
      <alignment horizontal="center" vertical="center" textRotation="90" wrapText="1"/>
      <protection locked="0"/>
    </xf>
    <xf numFmtId="0" fontId="7" fillId="8" borderId="24" xfId="3" applyFont="1" applyFill="1" applyBorder="1" applyAlignment="1" applyProtection="1">
      <alignment horizontal="center" vertical="center" textRotation="90" wrapText="1"/>
      <protection locked="0"/>
    </xf>
    <xf numFmtId="0" fontId="7" fillId="8" borderId="26" xfId="3" applyFont="1" applyFill="1" applyBorder="1" applyAlignment="1" applyProtection="1">
      <alignment horizontal="center" vertical="center" textRotation="90" wrapText="1"/>
      <protection locked="0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7" fillId="5" borderId="10" xfId="3" applyFont="1" applyFill="1" applyBorder="1" applyAlignment="1" applyProtection="1">
      <alignment horizontal="center" vertical="center" textRotation="90" wrapText="1"/>
      <protection locked="0"/>
    </xf>
    <xf numFmtId="0" fontId="7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25" xfId="3" applyFont="1" applyFill="1" applyBorder="1" applyAlignment="1" applyProtection="1">
      <alignment horizontal="center" vertical="center" textRotation="90" wrapText="1"/>
      <protection locked="0"/>
    </xf>
    <xf numFmtId="0" fontId="7" fillId="5" borderId="24" xfId="3" applyFont="1" applyFill="1" applyBorder="1" applyAlignment="1" applyProtection="1">
      <alignment horizontal="center" vertical="center" textRotation="90" wrapText="1"/>
      <protection locked="0"/>
    </xf>
    <xf numFmtId="0" fontId="7" fillId="5" borderId="26" xfId="3" applyFont="1" applyFill="1" applyBorder="1" applyAlignment="1" applyProtection="1">
      <alignment horizontal="center" vertical="center" textRotation="90" wrapText="1"/>
      <protection locked="0"/>
    </xf>
    <xf numFmtId="0" fontId="7" fillId="5" borderId="35" xfId="3" applyNumberFormat="1" applyFont="1" applyFill="1" applyBorder="1" applyAlignment="1">
      <alignment horizontal="center" vertical="center"/>
    </xf>
    <xf numFmtId="0" fontId="7" fillId="5" borderId="50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3" fillId="7" borderId="3" xfId="3" applyFont="1" applyFill="1" applyBorder="1" applyAlignment="1" applyProtection="1">
      <alignment horizontal="center" vertical="center" textRotation="90"/>
      <protection locked="0"/>
    </xf>
    <xf numFmtId="0" fontId="3" fillId="7" borderId="10" xfId="3" applyFont="1" applyFill="1" applyBorder="1" applyAlignment="1" applyProtection="1">
      <alignment horizontal="center" vertical="center" textRotation="90"/>
      <protection locked="0"/>
    </xf>
    <xf numFmtId="0" fontId="3" fillId="7" borderId="5" xfId="3" applyFont="1" applyFill="1" applyBorder="1" applyAlignment="1" applyProtection="1">
      <alignment horizontal="center" vertical="center" textRotation="90"/>
      <protection locked="0"/>
    </xf>
    <xf numFmtId="0" fontId="2" fillId="5" borderId="17" xfId="3" applyNumberFormat="1" applyFont="1" applyFill="1" applyBorder="1" applyAlignment="1">
      <alignment horizontal="center" vertical="center" textRotation="255" wrapText="1"/>
    </xf>
    <xf numFmtId="0" fontId="2" fillId="5" borderId="84" xfId="3" applyNumberFormat="1" applyFont="1" applyFill="1" applyBorder="1" applyAlignment="1">
      <alignment horizontal="center" vertical="center" textRotation="255" wrapText="1"/>
    </xf>
    <xf numFmtId="0" fontId="1" fillId="5" borderId="10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45" xfId="3" applyFont="1" applyFill="1" applyBorder="1" applyAlignment="1" applyProtection="1">
      <alignment horizontal="center" vertical="center" textRotation="90" wrapText="1"/>
      <protection locked="0"/>
    </xf>
    <xf numFmtId="0" fontId="7" fillId="5" borderId="0" xfId="3" applyFont="1" applyFill="1" applyBorder="1" applyAlignment="1" applyProtection="1">
      <alignment horizontal="center" vertical="center" textRotation="90" wrapText="1"/>
      <protection locked="0"/>
    </xf>
    <xf numFmtId="0" fontId="7" fillId="5" borderId="14" xfId="3" applyFont="1" applyFill="1" applyBorder="1" applyAlignment="1" applyProtection="1">
      <alignment horizontal="center" vertical="center" textRotation="90" wrapText="1"/>
      <protection locked="0"/>
    </xf>
    <xf numFmtId="0" fontId="19" fillId="5" borderId="81" xfId="3" applyNumberFormat="1" applyFont="1" applyFill="1" applyBorder="1" applyAlignment="1">
      <alignment horizontal="center" vertical="center"/>
    </xf>
    <xf numFmtId="0" fontId="19" fillId="5" borderId="83" xfId="3" applyNumberFormat="1" applyFont="1" applyFill="1" applyBorder="1" applyAlignment="1">
      <alignment horizontal="center" vertical="center"/>
    </xf>
    <xf numFmtId="0" fontId="19" fillId="5" borderId="91" xfId="3" applyNumberFormat="1" applyFont="1" applyFill="1" applyBorder="1" applyAlignment="1">
      <alignment horizontal="center" vertical="center"/>
    </xf>
    <xf numFmtId="0" fontId="7" fillId="5" borderId="3" xfId="3" applyFont="1" applyFill="1" applyBorder="1" applyAlignment="1" applyProtection="1">
      <alignment horizontal="center" vertical="center"/>
      <protection locked="0"/>
    </xf>
    <xf numFmtId="0" fontId="7" fillId="5" borderId="10" xfId="3" applyFont="1" applyFill="1" applyBorder="1" applyAlignment="1" applyProtection="1">
      <alignment horizontal="center" vertical="center"/>
      <protection locked="0"/>
    </xf>
    <xf numFmtId="0" fontId="7" fillId="5" borderId="5" xfId="3" applyFont="1" applyFill="1" applyBorder="1" applyAlignment="1" applyProtection="1">
      <alignment horizontal="center" vertical="center"/>
      <protection locked="0"/>
    </xf>
    <xf numFmtId="0" fontId="7" fillId="5" borderId="25" xfId="3" applyFont="1" applyFill="1" applyBorder="1" applyAlignment="1" applyProtection="1">
      <alignment horizontal="left" vertical="center" wrapText="1"/>
      <protection locked="0"/>
    </xf>
    <xf numFmtId="0" fontId="7" fillId="5" borderId="24" xfId="3" applyFont="1" applyFill="1" applyBorder="1" applyAlignment="1" applyProtection="1">
      <alignment horizontal="left" vertical="center" wrapText="1"/>
      <protection locked="0"/>
    </xf>
    <xf numFmtId="0" fontId="7" fillId="5" borderId="26" xfId="3" applyFont="1" applyFill="1" applyBorder="1" applyAlignment="1" applyProtection="1">
      <alignment horizontal="left" vertical="center" wrapText="1"/>
      <protection locked="0"/>
    </xf>
    <xf numFmtId="0" fontId="7" fillId="5" borderId="44" xfId="3" applyFont="1" applyFill="1" applyBorder="1" applyAlignment="1" applyProtection="1">
      <alignment horizontal="center" vertical="center" wrapText="1"/>
      <protection locked="0"/>
    </xf>
    <xf numFmtId="0" fontId="7" fillId="5" borderId="45" xfId="3" applyFont="1" applyFill="1" applyBorder="1" applyAlignment="1" applyProtection="1">
      <alignment horizontal="center" vertical="center" wrapText="1"/>
      <protection locked="0"/>
    </xf>
    <xf numFmtId="0" fontId="7" fillId="5" borderId="46" xfId="3" applyFont="1" applyFill="1" applyBorder="1" applyAlignment="1" applyProtection="1">
      <alignment horizontal="center" vertical="center" wrapText="1"/>
      <protection locked="0"/>
    </xf>
    <xf numFmtId="0" fontId="7" fillId="5" borderId="48" xfId="3" applyFont="1" applyFill="1" applyBorder="1" applyAlignment="1" applyProtection="1">
      <alignment horizontal="center" vertical="center" wrapText="1"/>
      <protection locked="0"/>
    </xf>
    <xf numFmtId="0" fontId="7" fillId="5" borderId="0" xfId="3" applyFont="1" applyFill="1" applyBorder="1" applyAlignment="1" applyProtection="1">
      <alignment horizontal="center" vertical="center" wrapText="1"/>
      <protection locked="0"/>
    </xf>
    <xf numFmtId="0" fontId="7" fillId="5" borderId="22" xfId="3" applyFont="1" applyFill="1" applyBorder="1" applyAlignment="1" applyProtection="1">
      <alignment horizontal="center" vertical="center" wrapText="1"/>
      <protection locked="0"/>
    </xf>
    <xf numFmtId="0" fontId="7" fillId="5" borderId="47" xfId="3" applyFont="1" applyFill="1" applyBorder="1" applyAlignment="1" applyProtection="1">
      <alignment horizontal="center" vertical="center" wrapText="1"/>
      <protection locked="0"/>
    </xf>
    <xf numFmtId="0" fontId="7" fillId="5" borderId="14" xfId="3" applyFont="1" applyFill="1" applyBorder="1" applyAlignment="1" applyProtection="1">
      <alignment horizontal="center" vertical="center" wrapText="1"/>
      <protection locked="0"/>
    </xf>
    <xf numFmtId="0" fontId="7" fillId="5" borderId="43" xfId="3" applyFont="1" applyFill="1" applyBorder="1" applyAlignment="1" applyProtection="1">
      <alignment horizontal="center" vertical="center" wrapText="1"/>
      <protection locked="0"/>
    </xf>
    <xf numFmtId="0" fontId="1" fillId="5" borderId="40" xfId="3" applyFont="1" applyFill="1" applyBorder="1" applyAlignment="1" applyProtection="1">
      <alignment horizontal="center" vertical="center"/>
      <protection locked="0"/>
    </xf>
    <xf numFmtId="0" fontId="7" fillId="5" borderId="40" xfId="3" applyFont="1" applyFill="1" applyBorder="1" applyAlignment="1" applyProtection="1">
      <alignment horizontal="center" vertical="center"/>
      <protection locked="0"/>
    </xf>
    <xf numFmtId="0" fontId="7" fillId="5" borderId="41" xfId="3" applyFont="1" applyFill="1" applyBorder="1" applyAlignment="1" applyProtection="1">
      <alignment horizontal="center" vertical="center"/>
      <protection locked="0"/>
    </xf>
    <xf numFmtId="0" fontId="1" fillId="5" borderId="39" xfId="4" applyFont="1" applyFill="1" applyBorder="1" applyAlignment="1" applyProtection="1">
      <alignment horizontal="center" vertical="center"/>
      <protection locked="0"/>
    </xf>
    <xf numFmtId="0" fontId="1" fillId="5" borderId="13" xfId="4" applyFont="1" applyFill="1" applyBorder="1" applyAlignment="1" applyProtection="1">
      <alignment horizontal="center" vertical="center"/>
      <protection locked="0"/>
    </xf>
    <xf numFmtId="0" fontId="1" fillId="5" borderId="2" xfId="4" applyFont="1" applyFill="1" applyBorder="1" applyAlignment="1" applyProtection="1">
      <alignment horizontal="center" vertical="center"/>
      <protection locked="0"/>
    </xf>
    <xf numFmtId="0" fontId="7" fillId="5" borderId="42" xfId="3" applyFont="1" applyFill="1" applyBorder="1" applyAlignment="1" applyProtection="1">
      <alignment horizontal="center" vertical="center"/>
      <protection locked="0"/>
    </xf>
    <xf numFmtId="0" fontId="7" fillId="5" borderId="43" xfId="3" applyFont="1" applyFill="1" applyBorder="1" applyAlignment="1" applyProtection="1">
      <alignment horizontal="center" vertical="center"/>
      <protection locked="0"/>
    </xf>
    <xf numFmtId="0" fontId="1" fillId="5" borderId="3" xfId="4" applyFont="1" applyFill="1" applyBorder="1" applyAlignment="1" applyProtection="1">
      <alignment horizontal="center" vertical="center" textRotation="90" wrapText="1"/>
      <protection locked="0"/>
    </xf>
    <xf numFmtId="0" fontId="1" fillId="5" borderId="10" xfId="4" applyFont="1" applyFill="1" applyBorder="1" applyAlignment="1" applyProtection="1">
      <alignment horizontal="center" vertical="center" textRotation="90" wrapText="1"/>
      <protection locked="0"/>
    </xf>
    <xf numFmtId="0" fontId="1" fillId="5" borderId="5" xfId="4" applyFont="1" applyFill="1" applyBorder="1" applyAlignment="1" applyProtection="1">
      <alignment horizontal="center" vertical="center" textRotation="90" wrapText="1"/>
      <protection locked="0"/>
    </xf>
    <xf numFmtId="0" fontId="1" fillId="8" borderId="3" xfId="3" applyFont="1" applyFill="1" applyBorder="1" applyAlignment="1" applyProtection="1">
      <alignment horizontal="center" vertical="center" textRotation="90" wrapText="1"/>
      <protection locked="0"/>
    </xf>
    <xf numFmtId="0" fontId="7" fillId="8" borderId="10" xfId="3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16" xfId="3" applyFont="1" applyFill="1" applyBorder="1" applyAlignment="1" applyProtection="1">
      <alignment horizontal="center" vertical="center" textRotation="90" wrapText="1"/>
      <protection locked="0"/>
    </xf>
    <xf numFmtId="0" fontId="7" fillId="5" borderId="17" xfId="3" applyFont="1" applyFill="1" applyBorder="1" applyAlignment="1" applyProtection="1">
      <alignment horizontal="center" vertical="center" textRotation="90" wrapText="1"/>
      <protection locked="0"/>
    </xf>
    <xf numFmtId="0" fontId="7" fillId="5" borderId="18" xfId="3" applyFont="1" applyFill="1" applyBorder="1" applyAlignment="1" applyProtection="1">
      <alignment horizontal="center" vertical="center" textRotation="90" wrapText="1"/>
      <protection locked="0"/>
    </xf>
    <xf numFmtId="0" fontId="1" fillId="5" borderId="59" xfId="3" applyFont="1" applyFill="1" applyBorder="1" applyAlignment="1" applyProtection="1">
      <alignment horizontal="center" vertical="center" textRotation="90" wrapText="1"/>
      <protection locked="0"/>
    </xf>
    <xf numFmtId="0" fontId="1" fillId="5" borderId="48" xfId="3" applyFont="1" applyFill="1" applyBorder="1" applyAlignment="1" applyProtection="1">
      <alignment horizontal="center" vertical="center" textRotation="90" wrapText="1"/>
      <protection locked="0"/>
    </xf>
    <xf numFmtId="0" fontId="1" fillId="5" borderId="47" xfId="3" applyFont="1" applyFill="1" applyBorder="1" applyAlignment="1" applyProtection="1">
      <alignment horizontal="center" vertical="center" textRotation="90" wrapText="1"/>
      <protection locked="0"/>
    </xf>
    <xf numFmtId="0" fontId="1" fillId="5" borderId="2" xfId="3" applyNumberFormat="1" applyFont="1" applyFill="1" applyBorder="1" applyAlignment="1">
      <alignment horizontal="center" vertical="center"/>
    </xf>
    <xf numFmtId="0" fontId="1" fillId="5" borderId="12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>
      <alignment horizontal="center" vertical="center"/>
    </xf>
    <xf numFmtId="0" fontId="7" fillId="7" borderId="35" xfId="3" applyNumberFormat="1" applyFont="1" applyFill="1" applyBorder="1" applyAlignment="1">
      <alignment horizontal="center" vertical="center"/>
    </xf>
    <xf numFmtId="0" fontId="7" fillId="7" borderId="36" xfId="3" applyNumberFormat="1" applyFont="1" applyFill="1" applyBorder="1" applyAlignment="1">
      <alignment horizontal="center" vertical="center"/>
    </xf>
    <xf numFmtId="0" fontId="1" fillId="7" borderId="67" xfId="4" applyNumberFormat="1" applyFont="1" applyFill="1" applyBorder="1" applyAlignment="1" applyProtection="1">
      <alignment horizontal="center" vertical="center" wrapText="1"/>
      <protection locked="0"/>
    </xf>
    <xf numFmtId="0" fontId="1" fillId="7" borderId="52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1" fillId="5" borderId="86" xfId="3" applyNumberFormat="1" applyFont="1" applyFill="1" applyBorder="1" applyAlignment="1">
      <alignment horizontal="center" vertical="center"/>
    </xf>
    <xf numFmtId="0" fontId="1" fillId="5" borderId="87" xfId="3" applyNumberFormat="1" applyFont="1" applyFill="1" applyBorder="1" applyAlignment="1">
      <alignment horizontal="center" vertical="center"/>
    </xf>
    <xf numFmtId="0" fontId="1" fillId="5" borderId="58" xfId="3" applyFont="1" applyFill="1" applyBorder="1" applyAlignment="1" applyProtection="1">
      <alignment horizontal="center" vertical="center" textRotation="90" wrapText="1"/>
      <protection locked="0"/>
    </xf>
    <xf numFmtId="0" fontId="1" fillId="5" borderId="0" xfId="3" applyFont="1" applyFill="1" applyBorder="1" applyAlignment="1" applyProtection="1">
      <alignment horizontal="center" vertical="center" textRotation="90" wrapText="1"/>
      <protection locked="0"/>
    </xf>
    <xf numFmtId="0" fontId="1" fillId="5" borderId="14" xfId="3" applyFont="1" applyFill="1" applyBorder="1" applyAlignment="1" applyProtection="1">
      <alignment horizontal="center" vertical="center" textRotation="90" wrapText="1"/>
      <protection locked="0"/>
    </xf>
    <xf numFmtId="165" fontId="1" fillId="5" borderId="12" xfId="3" applyNumberFormat="1" applyFont="1" applyFill="1" applyBorder="1" applyAlignment="1">
      <alignment horizontal="center" vertical="center"/>
    </xf>
    <xf numFmtId="165" fontId="1" fillId="5" borderId="13" xfId="3" applyNumberFormat="1" applyFont="1" applyFill="1" applyBorder="1" applyAlignment="1">
      <alignment horizontal="center" vertical="center"/>
    </xf>
    <xf numFmtId="165" fontId="7" fillId="5" borderId="12" xfId="3" applyNumberFormat="1" applyFont="1" applyFill="1" applyBorder="1" applyAlignment="1">
      <alignment horizontal="center" vertical="center"/>
    </xf>
    <xf numFmtId="165" fontId="7" fillId="5" borderId="13" xfId="3" applyNumberFormat="1" applyFont="1" applyFill="1" applyBorder="1" applyAlignment="1">
      <alignment horizontal="center" vertical="center"/>
    </xf>
    <xf numFmtId="0" fontId="1" fillId="5" borderId="4" xfId="4" applyFont="1" applyFill="1" applyBorder="1" applyAlignment="1" applyProtection="1">
      <alignment horizontal="center" vertical="center" textRotation="90" wrapText="1"/>
      <protection locked="0"/>
    </xf>
    <xf numFmtId="0" fontId="1" fillId="5" borderId="6" xfId="4" applyFont="1" applyFill="1" applyBorder="1" applyAlignment="1" applyProtection="1">
      <alignment horizontal="center" vertical="center" textRotation="90" wrapText="1"/>
      <protection locked="0"/>
    </xf>
    <xf numFmtId="0" fontId="1" fillId="5" borderId="7" xfId="4" applyFont="1" applyFill="1" applyBorder="1" applyAlignment="1" applyProtection="1">
      <alignment horizontal="center" vertical="center" textRotation="90" wrapText="1"/>
      <protection locked="0"/>
    </xf>
    <xf numFmtId="0" fontId="1" fillId="8" borderId="16" xfId="3" applyFont="1" applyFill="1" applyBorder="1" applyAlignment="1" applyProtection="1">
      <alignment horizontal="center" vertical="center" textRotation="90" wrapText="1"/>
      <protection locked="0"/>
    </xf>
    <xf numFmtId="0" fontId="7" fillId="8" borderId="17" xfId="3" applyFont="1" applyFill="1" applyBorder="1" applyAlignment="1" applyProtection="1">
      <alignment horizontal="center" vertical="center" textRotation="90" wrapText="1"/>
      <protection locked="0"/>
    </xf>
    <xf numFmtId="0" fontId="7" fillId="8" borderId="18" xfId="3" applyFont="1" applyFill="1" applyBorder="1" applyAlignment="1" applyProtection="1">
      <alignment horizontal="center" vertical="center" textRotation="90" wrapText="1"/>
      <protection locked="0"/>
    </xf>
    <xf numFmtId="0" fontId="1" fillId="5" borderId="63" xfId="3" applyFont="1" applyFill="1" applyBorder="1" applyAlignment="1" applyProtection="1">
      <alignment horizontal="center" vertical="center" wrapText="1"/>
      <protection locked="0"/>
    </xf>
    <xf numFmtId="0" fontId="1" fillId="5" borderId="45" xfId="3" applyFont="1" applyFill="1" applyBorder="1" applyAlignment="1" applyProtection="1">
      <alignment horizontal="center" vertical="center" wrapText="1"/>
      <protection locked="0"/>
    </xf>
    <xf numFmtId="0" fontId="1" fillId="5" borderId="6" xfId="3" applyFont="1" applyFill="1" applyBorder="1" applyAlignment="1" applyProtection="1">
      <alignment horizontal="center" vertical="center" wrapText="1"/>
      <protection locked="0"/>
    </xf>
    <xf numFmtId="0" fontId="1" fillId="5" borderId="0" xfId="3" applyFont="1" applyFill="1" applyBorder="1" applyAlignment="1" applyProtection="1">
      <alignment horizontal="center" vertical="center" wrapText="1"/>
      <protection locked="0"/>
    </xf>
    <xf numFmtId="0" fontId="1" fillId="5" borderId="7" xfId="3" applyFont="1" applyFill="1" applyBorder="1" applyAlignment="1" applyProtection="1">
      <alignment horizontal="center" vertical="center" wrapText="1"/>
      <protection locked="0"/>
    </xf>
    <xf numFmtId="0" fontId="1" fillId="5" borderId="14" xfId="3" applyFont="1" applyFill="1" applyBorder="1" applyAlignment="1" applyProtection="1">
      <alignment horizontal="center" vertical="center" wrapText="1"/>
      <protection locked="0"/>
    </xf>
    <xf numFmtId="0" fontId="1" fillId="5" borderId="1" xfId="4" applyFont="1" applyFill="1" applyBorder="1" applyAlignment="1" applyProtection="1">
      <alignment horizontal="center" vertical="center" textRotation="90" wrapText="1"/>
      <protection locked="0"/>
    </xf>
    <xf numFmtId="0" fontId="0" fillId="0" borderId="86" xfId="0" applyBorder="1"/>
    <xf numFmtId="165" fontId="7" fillId="5" borderId="39" xfId="3" applyNumberFormat="1" applyFont="1" applyFill="1" applyBorder="1" applyAlignment="1">
      <alignment horizontal="center" vertical="center"/>
    </xf>
    <xf numFmtId="165" fontId="7" fillId="5" borderId="2" xfId="3" applyNumberFormat="1" applyFont="1" applyFill="1" applyBorder="1" applyAlignment="1">
      <alignment horizontal="center" vertical="center"/>
    </xf>
    <xf numFmtId="165" fontId="7" fillId="5" borderId="33" xfId="3" applyNumberFormat="1" applyFont="1" applyFill="1" applyBorder="1" applyAlignment="1">
      <alignment horizontal="center" vertical="center"/>
    </xf>
    <xf numFmtId="0" fontId="1" fillId="8" borderId="10" xfId="3" applyFont="1" applyFill="1" applyBorder="1" applyAlignment="1" applyProtection="1">
      <alignment horizontal="center" vertical="center" textRotation="90" wrapText="1"/>
      <protection locked="0"/>
    </xf>
    <xf numFmtId="0" fontId="1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37" xfId="3" applyFont="1" applyFill="1" applyBorder="1" applyAlignment="1" applyProtection="1">
      <alignment horizontal="center" vertical="center" textRotation="90" wrapText="1"/>
      <protection locked="0"/>
    </xf>
    <xf numFmtId="0" fontId="1" fillId="5" borderId="30" xfId="3" applyFont="1" applyFill="1" applyBorder="1" applyAlignment="1" applyProtection="1">
      <alignment horizontal="center" vertical="center" textRotation="90" wrapText="1"/>
      <protection locked="0"/>
    </xf>
    <xf numFmtId="0" fontId="1" fillId="5" borderId="38" xfId="3" applyFont="1" applyFill="1" applyBorder="1" applyAlignment="1" applyProtection="1">
      <alignment horizontal="center" vertical="center" textRotation="90" wrapText="1"/>
      <protection locked="0"/>
    </xf>
    <xf numFmtId="0" fontId="23" fillId="5" borderId="0" xfId="0" applyFont="1" applyFill="1" applyBorder="1" applyAlignment="1" applyProtection="1">
      <alignment horizontal="left" vertical="top" wrapText="1"/>
      <protection locked="0"/>
    </xf>
    <xf numFmtId="0" fontId="3" fillId="5" borderId="0" xfId="1" applyFont="1" applyFill="1" applyBorder="1" applyAlignment="1" applyProtection="1">
      <alignment horizontal="left" wrapText="1"/>
      <protection locked="0"/>
    </xf>
    <xf numFmtId="0" fontId="4" fillId="6" borderId="0" xfId="1" applyFont="1" applyFill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1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26" fillId="5" borderId="80" xfId="4" applyNumberFormat="1" applyFont="1" applyFill="1" applyBorder="1" applyAlignment="1" applyProtection="1">
      <alignment horizontal="center" vertical="center"/>
      <protection locked="0"/>
    </xf>
    <xf numFmtId="0" fontId="26" fillId="5" borderId="101" xfId="4" applyNumberFormat="1" applyFont="1" applyFill="1" applyBorder="1" applyAlignment="1" applyProtection="1">
      <alignment horizontal="center" vertical="center"/>
      <protection locked="0"/>
    </xf>
    <xf numFmtId="0" fontId="26" fillId="5" borderId="13" xfId="4" applyNumberFormat="1" applyFont="1" applyFill="1" applyBorder="1" applyAlignment="1" applyProtection="1">
      <alignment horizontal="center" vertical="center" wrapText="1"/>
      <protection locked="0"/>
    </xf>
    <xf numFmtId="0" fontId="26" fillId="5" borderId="16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92" xfId="4" applyFont="1" applyFill="1" applyBorder="1" applyAlignment="1">
      <alignment horizontal="center" vertical="center"/>
    </xf>
    <xf numFmtId="0" fontId="26" fillId="6" borderId="97" xfId="4" applyFont="1" applyFill="1" applyBorder="1" applyAlignment="1">
      <alignment horizontal="center" vertical="center"/>
    </xf>
    <xf numFmtId="0" fontId="26" fillId="6" borderId="98" xfId="4" applyFont="1" applyFill="1" applyBorder="1" applyAlignment="1">
      <alignment horizontal="center" vertical="center"/>
    </xf>
    <xf numFmtId="0" fontId="26" fillId="6" borderId="99" xfId="4" applyFont="1" applyFill="1" applyBorder="1" applyAlignment="1">
      <alignment horizontal="center" vertical="center"/>
    </xf>
    <xf numFmtId="0" fontId="26" fillId="6" borderId="102" xfId="4" applyFont="1" applyFill="1" applyBorder="1" applyAlignment="1">
      <alignment horizontal="center" vertical="center"/>
    </xf>
    <xf numFmtId="0" fontId="26" fillId="6" borderId="100" xfId="4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  <colors>
    <mruColors>
      <color rgb="FFCCE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638175</xdr:colOff>
          <xdr:row>36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F29"/>
  <sheetViews>
    <sheetView showGridLines="0" topLeftCell="A7" workbookViewId="0">
      <selection activeCell="AG33" sqref="AF33:AG33"/>
    </sheetView>
  </sheetViews>
  <sheetFormatPr defaultColWidth="14.6640625" defaultRowHeight="13.5" customHeight="1" x14ac:dyDescent="0.15"/>
  <cols>
    <col min="1" max="1" width="6.5" style="6" customWidth="1"/>
    <col min="2" max="3" width="3.33203125" style="6" customWidth="1"/>
    <col min="4" max="4" width="3.83203125" style="6" customWidth="1"/>
    <col min="5" max="53" width="3.33203125" style="6" customWidth="1"/>
    <col min="54" max="54" width="3" style="6" customWidth="1"/>
    <col min="55" max="16384" width="14.6640625" style="6"/>
  </cols>
  <sheetData>
    <row r="1" spans="1:58" s="125" customFormat="1" ht="24.75" customHeight="1" x14ac:dyDescent="0.3">
      <c r="AJ1" s="133"/>
      <c r="AK1" s="133"/>
      <c r="AL1" s="133"/>
      <c r="AM1" s="429" t="s">
        <v>248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</row>
    <row r="2" spans="1:58" ht="21.75" customHeight="1" x14ac:dyDescent="0.15">
      <c r="A2" s="437"/>
      <c r="B2" s="437"/>
      <c r="C2" s="43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4"/>
      <c r="AK2" s="134"/>
      <c r="AL2" s="430" t="s">
        <v>249</v>
      </c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131"/>
      <c r="AZ2" s="130"/>
      <c r="BA2" s="130"/>
      <c r="BB2" s="130"/>
      <c r="BC2" s="130"/>
      <c r="BD2" s="130"/>
      <c r="BE2" s="130"/>
      <c r="BF2" s="130"/>
    </row>
    <row r="3" spans="1:58" s="232" customFormat="1" ht="21.75" customHeight="1" x14ac:dyDescent="0.15">
      <c r="A3" s="231"/>
      <c r="B3" s="231"/>
      <c r="C3" s="23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4"/>
      <c r="AK3" s="134"/>
      <c r="AL3" s="430" t="s">
        <v>257</v>
      </c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230"/>
      <c r="AY3" s="131"/>
      <c r="AZ3" s="130"/>
      <c r="BA3" s="130"/>
      <c r="BB3" s="130"/>
      <c r="BC3" s="130"/>
      <c r="BD3" s="130"/>
      <c r="BE3" s="130"/>
      <c r="BF3" s="130"/>
    </row>
    <row r="4" spans="1:58" s="232" customFormat="1" ht="21.75" customHeight="1" x14ac:dyDescent="0.15">
      <c r="A4" s="231"/>
      <c r="B4" s="231"/>
      <c r="C4" s="23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4"/>
      <c r="AK4" s="134"/>
      <c r="AL4" s="430" t="s">
        <v>367</v>
      </c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230"/>
      <c r="AY4" s="131"/>
      <c r="AZ4" s="130"/>
      <c r="BA4" s="130"/>
      <c r="BB4" s="130"/>
      <c r="BC4" s="130"/>
      <c r="BD4" s="130"/>
      <c r="BE4" s="130"/>
      <c r="BF4" s="130"/>
    </row>
    <row r="5" spans="1:58" ht="10.5" hidden="1" customHeight="1" x14ac:dyDescent="0.15">
      <c r="A5" s="438"/>
      <c r="B5" s="438"/>
      <c r="C5" s="438"/>
      <c r="D5" s="9"/>
      <c r="E5" s="9"/>
      <c r="F5" s="439" t="s">
        <v>165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7"/>
    </row>
    <row r="6" spans="1:58" ht="40.5" customHeight="1" x14ac:dyDescent="0.15">
      <c r="A6" s="438"/>
      <c r="B6" s="438"/>
      <c r="C6" s="438"/>
      <c r="D6" s="9"/>
      <c r="E6" s="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7"/>
    </row>
    <row r="7" spans="1:58" ht="11.25" customHeight="1" x14ac:dyDescent="0.15">
      <c r="A7" s="440"/>
      <c r="B7" s="440"/>
      <c r="C7" s="440"/>
      <c r="D7" s="9"/>
      <c r="E7" s="9"/>
      <c r="F7" s="441" t="s">
        <v>166</v>
      </c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7"/>
    </row>
    <row r="8" spans="1:58" ht="11.25" customHeight="1" x14ac:dyDescent="0.15">
      <c r="A8" s="440"/>
      <c r="B8" s="440"/>
      <c r="C8" s="440"/>
      <c r="D8" s="9"/>
      <c r="E8" s="9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7"/>
    </row>
    <row r="9" spans="1:58" ht="12" customHeight="1" x14ac:dyDescent="0.15">
      <c r="A9" s="438"/>
      <c r="B9" s="438"/>
      <c r="C9" s="438"/>
      <c r="D9" s="9"/>
      <c r="E9" s="9"/>
      <c r="F9" s="442" t="s">
        <v>250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7"/>
    </row>
    <row r="10" spans="1:58" ht="12" customHeight="1" x14ac:dyDescent="0.15">
      <c r="A10" s="9"/>
      <c r="B10" s="9"/>
      <c r="C10" s="9"/>
      <c r="D10" s="9"/>
      <c r="E10" s="9"/>
      <c r="F10" s="443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3"/>
      <c r="BB10" s="7"/>
    </row>
    <row r="11" spans="1:58" ht="12" customHeight="1" x14ac:dyDescent="0.15">
      <c r="A11" s="9"/>
      <c r="B11" s="9"/>
      <c r="C11" s="9"/>
      <c r="D11" s="9"/>
      <c r="E11" s="9"/>
      <c r="F11" s="443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3"/>
      <c r="BB11" s="7"/>
    </row>
    <row r="12" spans="1:58" ht="15.75" customHeight="1" x14ac:dyDescent="0.15">
      <c r="A12" s="9"/>
      <c r="B12" s="9"/>
      <c r="C12" s="9"/>
      <c r="D12" s="9"/>
      <c r="E12" s="9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7"/>
    </row>
    <row r="13" spans="1:58" ht="13.5" customHeight="1" x14ac:dyDescent="0.15">
      <c r="A13" s="9"/>
      <c r="B13" s="9"/>
      <c r="C13" s="9"/>
      <c r="D13" s="9"/>
      <c r="E13" s="9"/>
      <c r="F13" s="445" t="s">
        <v>167</v>
      </c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7"/>
    </row>
    <row r="14" spans="1:58" ht="13.5" customHeight="1" x14ac:dyDescent="0.15">
      <c r="A14" s="9"/>
      <c r="B14" s="9"/>
      <c r="C14" s="9"/>
      <c r="D14" s="9"/>
      <c r="E14" s="9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7"/>
    </row>
    <row r="15" spans="1:58" ht="9.7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AS15" s="7"/>
      <c r="AT15" s="9"/>
      <c r="AU15" s="7"/>
      <c r="AV15" s="7"/>
      <c r="AW15" s="9"/>
      <c r="AX15" s="7"/>
      <c r="AY15" s="7"/>
      <c r="AZ15" s="9"/>
      <c r="BA15" s="7"/>
      <c r="BB15" s="7"/>
    </row>
    <row r="16" spans="1:58" ht="9.75" customHeight="1" x14ac:dyDescent="0.15">
      <c r="A16" s="9"/>
      <c r="B16" s="9"/>
      <c r="C16" s="9"/>
      <c r="D16" s="9"/>
      <c r="E16" s="9"/>
      <c r="F16" s="446" t="s">
        <v>168</v>
      </c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7"/>
    </row>
    <row r="17" spans="1:54" ht="8.25" customHeight="1" x14ac:dyDescent="0.15">
      <c r="A17" s="9"/>
      <c r="B17" s="9"/>
      <c r="C17" s="9"/>
      <c r="D17" s="9"/>
      <c r="E17" s="9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7"/>
    </row>
    <row r="18" spans="1:54" ht="16.5" customHeight="1" x14ac:dyDescent="0.15">
      <c r="A18" s="9"/>
      <c r="B18" s="9"/>
      <c r="C18" s="9"/>
      <c r="D18" s="9"/>
      <c r="E18" s="9"/>
      <c r="F18" s="447" t="s">
        <v>212</v>
      </c>
      <c r="G18" s="447"/>
      <c r="H18" s="447"/>
      <c r="I18" s="447"/>
      <c r="J18" s="447"/>
      <c r="K18" s="151"/>
      <c r="L18" s="448" t="s">
        <v>169</v>
      </c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7"/>
    </row>
    <row r="19" spans="1:54" ht="16.5" customHeight="1" x14ac:dyDescent="0.15">
      <c r="A19" s="9"/>
      <c r="B19" s="9"/>
      <c r="C19" s="9"/>
      <c r="D19" s="9"/>
      <c r="E19" s="9"/>
      <c r="F19" s="433" t="s">
        <v>170</v>
      </c>
      <c r="G19" s="433"/>
      <c r="H19" s="433"/>
      <c r="I19" s="433"/>
      <c r="J19" s="433"/>
      <c r="K19" s="433"/>
      <c r="L19" s="433" t="s">
        <v>171</v>
      </c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7"/>
      <c r="BB19" s="7"/>
    </row>
    <row r="20" spans="1:54" ht="16.5" customHeight="1" x14ac:dyDescent="0.15">
      <c r="A20" s="9"/>
      <c r="B20" s="9"/>
      <c r="C20" s="9"/>
      <c r="D20" s="9"/>
      <c r="E20" s="9"/>
      <c r="F20" s="431" t="s">
        <v>172</v>
      </c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9"/>
      <c r="U20" s="10"/>
      <c r="V20" s="431" t="s">
        <v>173</v>
      </c>
      <c r="W20" s="431"/>
      <c r="X20" s="431"/>
      <c r="Y20" s="431"/>
      <c r="Z20" s="434" t="s">
        <v>174</v>
      </c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7"/>
    </row>
    <row r="21" spans="1:54" ht="16.5" customHeight="1" x14ac:dyDescent="0.15">
      <c r="A21" s="9"/>
      <c r="B21" s="9"/>
      <c r="C21" s="9"/>
      <c r="D21" s="9"/>
      <c r="E21" s="9"/>
      <c r="F21" s="431" t="s">
        <v>175</v>
      </c>
      <c r="G21" s="431"/>
      <c r="H21" s="431"/>
      <c r="I21" s="431"/>
      <c r="J21" s="431"/>
      <c r="K21" s="431"/>
      <c r="L21" s="432" t="s">
        <v>176</v>
      </c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7"/>
    </row>
    <row r="22" spans="1:54" ht="16.5" customHeight="1" x14ac:dyDescent="0.15">
      <c r="A22" s="9"/>
      <c r="B22" s="9"/>
      <c r="C22" s="9"/>
      <c r="D22" s="9"/>
      <c r="E22" s="9"/>
      <c r="F22" s="431" t="s">
        <v>177</v>
      </c>
      <c r="G22" s="431"/>
      <c r="H22" s="431"/>
      <c r="I22" s="431"/>
      <c r="J22" s="431"/>
      <c r="K22" s="431"/>
      <c r="L22" s="434" t="s">
        <v>178</v>
      </c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153"/>
      <c r="AT22" s="152"/>
      <c r="AU22" s="153"/>
      <c r="AV22" s="153"/>
      <c r="AW22" s="152"/>
      <c r="AX22" s="153"/>
      <c r="AY22" s="153"/>
      <c r="AZ22" s="152"/>
      <c r="BA22" s="153"/>
      <c r="BB22" s="7"/>
    </row>
    <row r="23" spans="1:54" ht="16.5" customHeight="1" x14ac:dyDescent="0.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9"/>
      <c r="AP23" s="9"/>
      <c r="AQ23" s="9"/>
      <c r="AR23" s="7"/>
      <c r="AS23" s="7"/>
      <c r="AT23" s="9"/>
      <c r="AU23" s="7"/>
      <c r="AV23" s="7"/>
      <c r="AW23" s="9"/>
      <c r="AX23" s="7"/>
      <c r="AY23" s="7"/>
      <c r="AZ23" s="9"/>
      <c r="BA23" s="7"/>
      <c r="BB23" s="7"/>
    </row>
    <row r="24" spans="1:54" ht="16.5" customHeight="1" x14ac:dyDescent="0.15">
      <c r="A24" s="9"/>
      <c r="B24" s="9"/>
      <c r="C24" s="9"/>
      <c r="D24" s="9"/>
      <c r="E24" s="9"/>
      <c r="F24" s="431" t="s">
        <v>179</v>
      </c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9"/>
      <c r="S24" s="436" t="s">
        <v>180</v>
      </c>
      <c r="T24" s="436"/>
      <c r="U24" s="436"/>
      <c r="V24" s="436"/>
      <c r="W24" s="436"/>
      <c r="X24" s="9"/>
      <c r="Y24" s="9"/>
      <c r="Z24" s="431" t="s">
        <v>181</v>
      </c>
      <c r="AA24" s="431"/>
      <c r="AB24" s="431"/>
      <c r="AC24" s="431"/>
      <c r="AD24" s="431"/>
      <c r="AE24" s="431"/>
      <c r="AF24" s="431"/>
      <c r="AG24" s="431"/>
      <c r="AH24" s="431"/>
      <c r="AI24" s="431"/>
      <c r="AJ24" s="435">
        <v>2021</v>
      </c>
      <c r="AK24" s="435"/>
      <c r="AL24" s="435"/>
      <c r="AM24" s="435"/>
      <c r="AN24" s="10"/>
      <c r="AO24" s="9"/>
      <c r="AP24" s="9"/>
      <c r="AQ24" s="9"/>
      <c r="AR24" s="7"/>
      <c r="AS24" s="7"/>
      <c r="AT24" s="9"/>
      <c r="AU24" s="7"/>
      <c r="AV24" s="7"/>
      <c r="AW24" s="9"/>
      <c r="AX24" s="7"/>
      <c r="AY24" s="7"/>
      <c r="AZ24" s="9"/>
      <c r="BA24" s="7"/>
      <c r="BB24" s="7"/>
    </row>
    <row r="25" spans="1:54" ht="16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7"/>
      <c r="AS25" s="7"/>
      <c r="AT25" s="9"/>
      <c r="AU25" s="7"/>
      <c r="AV25" s="7"/>
      <c r="AW25" s="9"/>
      <c r="AX25" s="7"/>
      <c r="AY25" s="7"/>
      <c r="AZ25" s="9"/>
      <c r="BA25" s="7"/>
      <c r="BB25" s="7"/>
    </row>
    <row r="26" spans="1:54" ht="16.5" customHeight="1" x14ac:dyDescent="0.15">
      <c r="A26" s="9"/>
      <c r="B26" s="9"/>
      <c r="C26" s="9"/>
      <c r="D26" s="9"/>
      <c r="E26" s="9"/>
      <c r="F26" s="431" t="s">
        <v>182</v>
      </c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50" t="s">
        <v>368</v>
      </c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7"/>
    </row>
    <row r="27" spans="1:54" ht="16.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33" t="s">
        <v>183</v>
      </c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7"/>
    </row>
    <row r="28" spans="1:54" ht="16.5" customHeight="1" x14ac:dyDescent="0.15">
      <c r="A28" s="9"/>
      <c r="B28" s="9"/>
      <c r="C28" s="9"/>
      <c r="D28" s="9"/>
      <c r="E28" s="9"/>
      <c r="F28" s="452" t="s">
        <v>284</v>
      </c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233" t="s">
        <v>184</v>
      </c>
      <c r="Z28" s="449">
        <v>1196</v>
      </c>
      <c r="AA28" s="449"/>
      <c r="AB28" s="449"/>
      <c r="AC28" s="132"/>
      <c r="AD28" s="132"/>
      <c r="AE28" s="132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7"/>
      <c r="AS28" s="7"/>
      <c r="AT28" s="9"/>
      <c r="AU28" s="7"/>
      <c r="AV28" s="7"/>
      <c r="AW28" s="9"/>
      <c r="AX28" s="7"/>
      <c r="AY28" s="7"/>
      <c r="AZ28" s="9"/>
      <c r="BA28" s="7"/>
      <c r="BB28" s="7"/>
    </row>
    <row r="29" spans="1:54" ht="16.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7"/>
      <c r="AS29" s="7"/>
      <c r="AT29" s="9"/>
      <c r="AU29" s="7"/>
      <c r="AV29" s="7"/>
      <c r="AW29" s="9"/>
      <c r="AX29" s="7"/>
      <c r="AY29" s="7"/>
      <c r="AZ29" s="9"/>
      <c r="BA29" s="7"/>
      <c r="BB29" s="7"/>
    </row>
  </sheetData>
  <mergeCells count="33">
    <mergeCell ref="Z28:AB28"/>
    <mergeCell ref="F26:Y26"/>
    <mergeCell ref="Z26:BA26"/>
    <mergeCell ref="Z27:BA27"/>
    <mergeCell ref="F28:X28"/>
    <mergeCell ref="A9:C9"/>
    <mergeCell ref="F9:BA12"/>
    <mergeCell ref="F13:BA14"/>
    <mergeCell ref="F16:BA17"/>
    <mergeCell ref="F18:J18"/>
    <mergeCell ref="L18:BA18"/>
    <mergeCell ref="A2:C2"/>
    <mergeCell ref="A5:C6"/>
    <mergeCell ref="F5:BA6"/>
    <mergeCell ref="A7:C8"/>
    <mergeCell ref="F7:BA8"/>
    <mergeCell ref="AL3:AW3"/>
    <mergeCell ref="AL4:AW4"/>
    <mergeCell ref="AM1:AY1"/>
    <mergeCell ref="AL2:AX2"/>
    <mergeCell ref="F21:K21"/>
    <mergeCell ref="L21:BA21"/>
    <mergeCell ref="Z24:AI24"/>
    <mergeCell ref="F19:K19"/>
    <mergeCell ref="L19:AZ19"/>
    <mergeCell ref="F20:S20"/>
    <mergeCell ref="V20:Y20"/>
    <mergeCell ref="Z20:BA20"/>
    <mergeCell ref="F22:K22"/>
    <mergeCell ref="L22:W22"/>
    <mergeCell ref="F24:Q24"/>
    <mergeCell ref="S24:W24"/>
    <mergeCell ref="AJ24:AM24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L35"/>
  <sheetViews>
    <sheetView showGridLines="0" topLeftCell="A10" workbookViewId="0">
      <selection activeCell="BD6" sqref="BD6"/>
    </sheetView>
  </sheetViews>
  <sheetFormatPr defaultColWidth="14.6640625" defaultRowHeight="13.5" customHeight="1" x14ac:dyDescent="0.15"/>
  <cols>
    <col min="1" max="1" width="6.5" style="6" customWidth="1"/>
    <col min="2" max="64" width="3.33203125" style="6" customWidth="1"/>
    <col min="65" max="16384" width="14.6640625" style="6"/>
  </cols>
  <sheetData>
    <row r="1" spans="1:64" ht="4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64" ht="19.5" customHeight="1" x14ac:dyDescent="0.2">
      <c r="A2" s="113" t="s">
        <v>251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453" t="s">
        <v>369</v>
      </c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154"/>
      <c r="BC2" s="154"/>
      <c r="BD2" s="154"/>
      <c r="BE2" s="154"/>
      <c r="BF2" s="154"/>
      <c r="BG2" s="154"/>
      <c r="BH2" s="114"/>
      <c r="BI2" s="114"/>
      <c r="BJ2" s="114"/>
      <c r="BK2" s="114"/>
      <c r="BL2" s="114"/>
    </row>
    <row r="3" spans="1:64" ht="11.25" customHeight="1" x14ac:dyDescent="0.15">
      <c r="A3" s="460" t="s">
        <v>134</v>
      </c>
      <c r="B3" s="457" t="s">
        <v>135</v>
      </c>
      <c r="C3" s="457"/>
      <c r="D3" s="457"/>
      <c r="E3" s="457"/>
      <c r="F3" s="461" t="s">
        <v>379</v>
      </c>
      <c r="G3" s="457" t="s">
        <v>136</v>
      </c>
      <c r="H3" s="457"/>
      <c r="I3" s="457"/>
      <c r="J3" s="455" t="s">
        <v>384</v>
      </c>
      <c r="K3" s="457" t="s">
        <v>137</v>
      </c>
      <c r="L3" s="457"/>
      <c r="M3" s="457"/>
      <c r="N3" s="115"/>
      <c r="O3" s="457" t="s">
        <v>138</v>
      </c>
      <c r="P3" s="457"/>
      <c r="Q3" s="457"/>
      <c r="R3" s="457"/>
      <c r="S3" s="455" t="s">
        <v>387</v>
      </c>
      <c r="T3" s="457" t="s">
        <v>139</v>
      </c>
      <c r="U3" s="457"/>
      <c r="V3" s="457"/>
      <c r="W3" s="455" t="s">
        <v>391</v>
      </c>
      <c r="X3" s="457" t="s">
        <v>140</v>
      </c>
      <c r="Y3" s="457"/>
      <c r="Z3" s="457"/>
      <c r="AA3" s="455" t="s">
        <v>395</v>
      </c>
      <c r="AB3" s="457" t="s">
        <v>141</v>
      </c>
      <c r="AC3" s="457"/>
      <c r="AD3" s="457"/>
      <c r="AE3" s="457"/>
      <c r="AF3" s="455" t="s">
        <v>397</v>
      </c>
      <c r="AG3" s="457" t="s">
        <v>142</v>
      </c>
      <c r="AH3" s="457"/>
      <c r="AI3" s="457"/>
      <c r="AJ3" s="455" t="s">
        <v>399</v>
      </c>
      <c r="AK3" s="457" t="s">
        <v>143</v>
      </c>
      <c r="AL3" s="457"/>
      <c r="AM3" s="457"/>
      <c r="AN3" s="457"/>
      <c r="AO3" s="457" t="s">
        <v>144</v>
      </c>
      <c r="AP3" s="457"/>
      <c r="AQ3" s="457"/>
      <c r="AR3" s="457"/>
      <c r="AS3" s="455" t="s">
        <v>405</v>
      </c>
      <c r="AT3" s="457" t="s">
        <v>145</v>
      </c>
      <c r="AU3" s="457"/>
      <c r="AV3" s="457"/>
      <c r="AW3" s="455" t="s">
        <v>384</v>
      </c>
      <c r="AX3" s="457" t="s">
        <v>146</v>
      </c>
      <c r="AY3" s="457"/>
      <c r="AZ3" s="457"/>
      <c r="BA3" s="457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60.75" customHeight="1" x14ac:dyDescent="0.15">
      <c r="A4" s="460"/>
      <c r="B4" s="392" t="s">
        <v>375</v>
      </c>
      <c r="C4" s="392" t="s">
        <v>376</v>
      </c>
      <c r="D4" s="392" t="s">
        <v>377</v>
      </c>
      <c r="E4" s="392" t="s">
        <v>378</v>
      </c>
      <c r="F4" s="462"/>
      <c r="G4" s="392" t="s">
        <v>380</v>
      </c>
      <c r="H4" s="392" t="s">
        <v>381</v>
      </c>
      <c r="I4" s="392" t="s">
        <v>382</v>
      </c>
      <c r="J4" s="456"/>
      <c r="K4" s="392" t="s">
        <v>214</v>
      </c>
      <c r="L4" s="392" t="s">
        <v>213</v>
      </c>
      <c r="M4" s="392" t="s">
        <v>383</v>
      </c>
      <c r="N4" s="116" t="s">
        <v>385</v>
      </c>
      <c r="O4" s="116" t="s">
        <v>386</v>
      </c>
      <c r="P4" s="116" t="s">
        <v>376</v>
      </c>
      <c r="Q4" s="116" t="s">
        <v>377</v>
      </c>
      <c r="R4" s="116" t="s">
        <v>378</v>
      </c>
      <c r="S4" s="456"/>
      <c r="T4" s="116" t="s">
        <v>388</v>
      </c>
      <c r="U4" s="116" t="s">
        <v>389</v>
      </c>
      <c r="V4" s="116" t="s">
        <v>390</v>
      </c>
      <c r="W4" s="456"/>
      <c r="X4" s="116" t="s">
        <v>392</v>
      </c>
      <c r="Y4" s="116" t="s">
        <v>393</v>
      </c>
      <c r="Z4" s="116" t="s">
        <v>394</v>
      </c>
      <c r="AA4" s="456"/>
      <c r="AB4" s="116" t="s">
        <v>396</v>
      </c>
      <c r="AC4" s="116" t="s">
        <v>393</v>
      </c>
      <c r="AD4" s="116" t="s">
        <v>394</v>
      </c>
      <c r="AE4" s="116" t="s">
        <v>395</v>
      </c>
      <c r="AF4" s="456"/>
      <c r="AG4" s="116" t="s">
        <v>380</v>
      </c>
      <c r="AH4" s="116" t="s">
        <v>381</v>
      </c>
      <c r="AI4" s="116" t="s">
        <v>382</v>
      </c>
      <c r="AJ4" s="456"/>
      <c r="AK4" s="116" t="s">
        <v>400</v>
      </c>
      <c r="AL4" s="116" t="s">
        <v>401</v>
      </c>
      <c r="AM4" s="116" t="s">
        <v>402</v>
      </c>
      <c r="AN4" s="116" t="s">
        <v>403</v>
      </c>
      <c r="AO4" s="116" t="s">
        <v>404</v>
      </c>
      <c r="AP4" s="116" t="s">
        <v>376</v>
      </c>
      <c r="AQ4" s="116" t="s">
        <v>377</v>
      </c>
      <c r="AR4" s="116" t="s">
        <v>378</v>
      </c>
      <c r="AS4" s="456"/>
      <c r="AT4" s="116" t="s">
        <v>398</v>
      </c>
      <c r="AU4" s="116" t="s">
        <v>381</v>
      </c>
      <c r="AV4" s="116" t="s">
        <v>382</v>
      </c>
      <c r="AW4" s="456"/>
      <c r="AX4" s="116" t="s">
        <v>406</v>
      </c>
      <c r="AY4" s="116" t="s">
        <v>407</v>
      </c>
      <c r="AZ4" s="116" t="s">
        <v>383</v>
      </c>
      <c r="BA4" s="117" t="s">
        <v>385</v>
      </c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9.75" customHeight="1" x14ac:dyDescent="0.15">
      <c r="A5" s="460"/>
      <c r="B5" s="118" t="s">
        <v>1</v>
      </c>
      <c r="C5" s="118" t="s">
        <v>2</v>
      </c>
      <c r="D5" s="118" t="s">
        <v>4</v>
      </c>
      <c r="E5" s="118" t="s">
        <v>6</v>
      </c>
      <c r="F5" s="118" t="s">
        <v>7</v>
      </c>
      <c r="G5" s="118" t="s">
        <v>8</v>
      </c>
      <c r="H5" s="118" t="s">
        <v>10</v>
      </c>
      <c r="I5" s="118" t="s">
        <v>11</v>
      </c>
      <c r="J5" s="118" t="s">
        <v>12</v>
      </c>
      <c r="K5" s="118" t="s">
        <v>13</v>
      </c>
      <c r="L5" s="118" t="s">
        <v>14</v>
      </c>
      <c r="M5" s="118" t="s">
        <v>15</v>
      </c>
      <c r="N5" s="118" t="s">
        <v>40</v>
      </c>
      <c r="O5" s="118" t="s">
        <v>42</v>
      </c>
      <c r="P5" s="118" t="s">
        <v>44</v>
      </c>
      <c r="Q5" s="118" t="s">
        <v>46</v>
      </c>
      <c r="R5" s="118" t="s">
        <v>49</v>
      </c>
      <c r="S5" s="118" t="s">
        <v>52</v>
      </c>
      <c r="T5" s="118" t="s">
        <v>55</v>
      </c>
      <c r="U5" s="118" t="s">
        <v>57</v>
      </c>
      <c r="V5" s="118" t="s">
        <v>59</v>
      </c>
      <c r="W5" s="118" t="s">
        <v>62</v>
      </c>
      <c r="X5" s="118" t="s">
        <v>64</v>
      </c>
      <c r="Y5" s="118" t="s">
        <v>67</v>
      </c>
      <c r="Z5" s="118" t="s">
        <v>71</v>
      </c>
      <c r="AA5" s="118" t="s">
        <v>74</v>
      </c>
      <c r="AB5" s="118" t="s">
        <v>76</v>
      </c>
      <c r="AC5" s="118" t="s">
        <v>77</v>
      </c>
      <c r="AD5" s="118" t="s">
        <v>78</v>
      </c>
      <c r="AE5" s="118" t="s">
        <v>79</v>
      </c>
      <c r="AF5" s="118" t="s">
        <v>80</v>
      </c>
      <c r="AG5" s="118" t="s">
        <v>81</v>
      </c>
      <c r="AH5" s="118" t="s">
        <v>82</v>
      </c>
      <c r="AI5" s="118" t="s">
        <v>83</v>
      </c>
      <c r="AJ5" s="118" t="s">
        <v>84</v>
      </c>
      <c r="AK5" s="118" t="s">
        <v>85</v>
      </c>
      <c r="AL5" s="118" t="s">
        <v>86</v>
      </c>
      <c r="AM5" s="118" t="s">
        <v>87</v>
      </c>
      <c r="AN5" s="118" t="s">
        <v>88</v>
      </c>
      <c r="AO5" s="118" t="s">
        <v>89</v>
      </c>
      <c r="AP5" s="118" t="s">
        <v>90</v>
      </c>
      <c r="AQ5" s="118" t="s">
        <v>91</v>
      </c>
      <c r="AR5" s="118" t="s">
        <v>92</v>
      </c>
      <c r="AS5" s="118" t="s">
        <v>93</v>
      </c>
      <c r="AT5" s="118" t="s">
        <v>117</v>
      </c>
      <c r="AU5" s="118" t="s">
        <v>118</v>
      </c>
      <c r="AV5" s="118" t="s">
        <v>119</v>
      </c>
      <c r="AW5" s="118" t="s">
        <v>120</v>
      </c>
      <c r="AX5" s="118" t="s">
        <v>121</v>
      </c>
      <c r="AY5" s="118" t="s">
        <v>122</v>
      </c>
      <c r="AZ5" s="118" t="s">
        <v>123</v>
      </c>
      <c r="BA5" s="119" t="s">
        <v>124</v>
      </c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2.25" customHeight="1" x14ac:dyDescent="0.15">
      <c r="A6" s="11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64" ht="10.5" customHeight="1" x14ac:dyDescent="0.15">
      <c r="A7" s="463" t="s">
        <v>147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 t="s">
        <v>148</v>
      </c>
      <c r="T7" s="459" t="s">
        <v>148</v>
      </c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 t="s">
        <v>148</v>
      </c>
      <c r="AT7" s="459" t="s">
        <v>148</v>
      </c>
      <c r="AU7" s="459" t="s">
        <v>148</v>
      </c>
      <c r="AV7" s="459" t="s">
        <v>148</v>
      </c>
      <c r="AW7" s="459" t="s">
        <v>148</v>
      </c>
      <c r="AX7" s="459" t="s">
        <v>148</v>
      </c>
      <c r="AY7" s="459" t="s">
        <v>148</v>
      </c>
      <c r="AZ7" s="459" t="s">
        <v>148</v>
      </c>
      <c r="BA7" s="459" t="s">
        <v>148</v>
      </c>
      <c r="BB7" s="120"/>
      <c r="BC7" s="121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64" ht="10.5" customHeight="1" x14ac:dyDescent="0.15">
      <c r="A8" s="463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64" ht="2.25" customHeight="1" x14ac:dyDescent="0.15">
      <c r="A9" s="11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0.5" customHeight="1" x14ac:dyDescent="0.15">
      <c r="A10" s="463" t="s">
        <v>149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59" t="s">
        <v>148</v>
      </c>
      <c r="T10" s="459" t="s">
        <v>148</v>
      </c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59" t="s">
        <v>132</v>
      </c>
      <c r="AQ10" s="459" t="s">
        <v>132</v>
      </c>
      <c r="AR10" s="459" t="s">
        <v>132</v>
      </c>
      <c r="AS10" s="459" t="s">
        <v>148</v>
      </c>
      <c r="AT10" s="459" t="s">
        <v>148</v>
      </c>
      <c r="AU10" s="459" t="s">
        <v>148</v>
      </c>
      <c r="AV10" s="459" t="s">
        <v>148</v>
      </c>
      <c r="AW10" s="459" t="s">
        <v>148</v>
      </c>
      <c r="AX10" s="459" t="s">
        <v>148</v>
      </c>
      <c r="AY10" s="459" t="s">
        <v>148</v>
      </c>
      <c r="AZ10" s="459" t="s">
        <v>148</v>
      </c>
      <c r="BA10" s="459" t="s">
        <v>148</v>
      </c>
      <c r="BB10" s="120"/>
      <c r="BC10" s="121"/>
      <c r="BD10" s="120"/>
      <c r="BE10" s="120"/>
      <c r="BF10" s="121"/>
      <c r="BG10" s="120"/>
      <c r="BH10" s="120"/>
      <c r="BI10" s="121"/>
      <c r="BJ10" s="120"/>
      <c r="BK10" s="120"/>
      <c r="BL10" s="121"/>
    </row>
    <row r="11" spans="1:64" ht="10.5" customHeight="1" x14ac:dyDescent="0.15">
      <c r="A11" s="463"/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59"/>
      <c r="T11" s="459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120"/>
      <c r="BC11" s="121"/>
      <c r="BD11" s="120"/>
      <c r="BE11" s="120"/>
      <c r="BF11" s="121"/>
      <c r="BG11" s="120"/>
      <c r="BH11" s="120"/>
      <c r="BI11" s="121"/>
      <c r="BJ11" s="120"/>
      <c r="BK11" s="120"/>
      <c r="BL11" s="121"/>
    </row>
    <row r="12" spans="1:64" ht="2.25" customHeight="1" x14ac:dyDescent="0.15">
      <c r="A12" s="11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120"/>
      <c r="BC12" s="121"/>
      <c r="BD12" s="120"/>
      <c r="BE12" s="120"/>
      <c r="BF12" s="121"/>
      <c r="BG12" s="120"/>
      <c r="BH12" s="120"/>
      <c r="BI12" s="121"/>
      <c r="BJ12" s="120"/>
      <c r="BK12" s="120"/>
      <c r="BL12" s="121"/>
    </row>
    <row r="13" spans="1:64" ht="10.5" customHeight="1" x14ac:dyDescent="0.15">
      <c r="A13" s="463" t="s">
        <v>150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 t="s">
        <v>148</v>
      </c>
      <c r="T13" s="459" t="s">
        <v>148</v>
      </c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 t="s">
        <v>132</v>
      </c>
      <c r="AL13" s="459" t="s">
        <v>132</v>
      </c>
      <c r="AM13" s="459" t="s">
        <v>132</v>
      </c>
      <c r="AN13" s="459" t="s">
        <v>132</v>
      </c>
      <c r="AO13" s="459" t="s">
        <v>132</v>
      </c>
      <c r="AP13" s="459" t="s">
        <v>132</v>
      </c>
      <c r="AQ13" s="459" t="s">
        <v>132</v>
      </c>
      <c r="AR13" s="459" t="s">
        <v>132</v>
      </c>
      <c r="AS13" s="459" t="s">
        <v>132</v>
      </c>
      <c r="AT13" s="459" t="s">
        <v>148</v>
      </c>
      <c r="AU13" s="459" t="s">
        <v>148</v>
      </c>
      <c r="AV13" s="459" t="s">
        <v>148</v>
      </c>
      <c r="AW13" s="459" t="s">
        <v>148</v>
      </c>
      <c r="AX13" s="459" t="s">
        <v>148</v>
      </c>
      <c r="AY13" s="459" t="s">
        <v>148</v>
      </c>
      <c r="AZ13" s="459" t="s">
        <v>148</v>
      </c>
      <c r="BA13" s="459" t="s">
        <v>148</v>
      </c>
      <c r="BB13" s="120"/>
      <c r="BC13" s="121"/>
      <c r="BD13" s="120"/>
      <c r="BE13" s="120"/>
      <c r="BF13" s="121"/>
      <c r="BG13" s="120"/>
      <c r="BH13" s="120"/>
      <c r="BI13" s="121"/>
      <c r="BJ13" s="120"/>
      <c r="BK13" s="120"/>
      <c r="BL13" s="121"/>
    </row>
    <row r="14" spans="1:64" ht="10.5" customHeight="1" x14ac:dyDescent="0.15">
      <c r="A14" s="463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120"/>
      <c r="BC14" s="121"/>
      <c r="BD14" s="120"/>
      <c r="BE14" s="120"/>
      <c r="BF14" s="121"/>
      <c r="BG14" s="120"/>
      <c r="BH14" s="120"/>
      <c r="BI14" s="121"/>
      <c r="BJ14" s="120"/>
      <c r="BK14" s="120"/>
      <c r="BL14" s="121"/>
    </row>
    <row r="15" spans="1:64" ht="2.25" customHeight="1" x14ac:dyDescent="0.15">
      <c r="A15" s="11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120"/>
      <c r="BC15" s="121"/>
      <c r="BD15" s="120"/>
      <c r="BE15" s="120"/>
      <c r="BF15" s="121"/>
      <c r="BG15" s="120"/>
      <c r="BH15" s="120"/>
      <c r="BI15" s="121"/>
      <c r="BJ15" s="120"/>
      <c r="BK15" s="120"/>
      <c r="BL15" s="121"/>
    </row>
    <row r="16" spans="1:64" ht="10.5" customHeight="1" x14ac:dyDescent="0.15">
      <c r="A16" s="463" t="s">
        <v>151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 t="s">
        <v>148</v>
      </c>
      <c r="T16" s="459" t="s">
        <v>148</v>
      </c>
      <c r="U16" s="459"/>
      <c r="V16" s="459"/>
      <c r="W16" s="459"/>
      <c r="X16" s="459"/>
      <c r="Y16" s="459"/>
      <c r="Z16" s="459"/>
      <c r="AA16" s="459"/>
      <c r="AB16" s="459"/>
      <c r="AC16" s="459" t="s">
        <v>132</v>
      </c>
      <c r="AD16" s="459" t="s">
        <v>132</v>
      </c>
      <c r="AE16" s="459" t="s">
        <v>132</v>
      </c>
      <c r="AF16" s="459" t="s">
        <v>132</v>
      </c>
      <c r="AG16" s="459" t="s">
        <v>132</v>
      </c>
      <c r="AH16" s="459" t="s">
        <v>132</v>
      </c>
      <c r="AI16" s="459" t="s">
        <v>215</v>
      </c>
      <c r="AJ16" s="459" t="s">
        <v>215</v>
      </c>
      <c r="AK16" s="459" t="s">
        <v>215</v>
      </c>
      <c r="AL16" s="459" t="s">
        <v>215</v>
      </c>
      <c r="AM16" s="466" t="s">
        <v>152</v>
      </c>
      <c r="AN16" s="466" t="s">
        <v>152</v>
      </c>
      <c r="AO16" s="466" t="s">
        <v>152</v>
      </c>
      <c r="AP16" s="466" t="s">
        <v>152</v>
      </c>
      <c r="AQ16" s="459" t="s">
        <v>150</v>
      </c>
      <c r="AR16" s="459" t="s">
        <v>150</v>
      </c>
      <c r="AS16" s="459" t="s">
        <v>105</v>
      </c>
      <c r="AT16" s="459" t="s">
        <v>105</v>
      </c>
      <c r="AU16" s="459" t="s">
        <v>105</v>
      </c>
      <c r="AV16" s="459" t="s">
        <v>105</v>
      </c>
      <c r="AW16" s="459" t="s">
        <v>105</v>
      </c>
      <c r="AX16" s="459" t="s">
        <v>105</v>
      </c>
      <c r="AY16" s="459" t="s">
        <v>105</v>
      </c>
      <c r="AZ16" s="459" t="s">
        <v>105</v>
      </c>
      <c r="BA16" s="459" t="s">
        <v>105</v>
      </c>
      <c r="BB16" s="120"/>
      <c r="BC16" s="121"/>
      <c r="BD16" s="120"/>
      <c r="BE16" s="120"/>
      <c r="BF16" s="121"/>
      <c r="BG16" s="120"/>
      <c r="BH16" s="120"/>
      <c r="BI16" s="121"/>
      <c r="BJ16" s="120"/>
      <c r="BK16" s="120"/>
      <c r="BL16" s="121"/>
    </row>
    <row r="17" spans="1:64" ht="9.75" customHeight="1" x14ac:dyDescent="0.15">
      <c r="A17" s="463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66"/>
      <c r="AN17" s="466"/>
      <c r="AO17" s="466"/>
      <c r="AP17" s="466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120"/>
      <c r="BC17" s="121"/>
      <c r="BD17" s="120"/>
      <c r="BE17" s="120"/>
      <c r="BF17" s="121"/>
      <c r="BG17" s="120"/>
      <c r="BH17" s="120"/>
      <c r="BI17" s="121"/>
      <c r="BJ17" s="120"/>
      <c r="BK17" s="120"/>
      <c r="BL17" s="121"/>
    </row>
    <row r="18" spans="1:64" ht="2.25" customHeight="1" x14ac:dyDescent="0.15">
      <c r="A18" s="118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120"/>
      <c r="BC18" s="121"/>
      <c r="BD18" s="120"/>
      <c r="BE18" s="120"/>
      <c r="BF18" s="121"/>
      <c r="BG18" s="120"/>
      <c r="BH18" s="120"/>
      <c r="BI18" s="121"/>
      <c r="BJ18" s="120"/>
      <c r="BK18" s="120"/>
      <c r="BL18" s="121"/>
    </row>
    <row r="19" spans="1:64" ht="9" customHeight="1" x14ac:dyDescent="0.15">
      <c r="A19" s="121"/>
      <c r="B19" s="121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20"/>
      <c r="BC19" s="121"/>
      <c r="BD19" s="120"/>
      <c r="BE19" s="120"/>
      <c r="BF19" s="121"/>
      <c r="BG19" s="120"/>
      <c r="BH19" s="120"/>
      <c r="BI19" s="121"/>
      <c r="BJ19" s="120"/>
      <c r="BK19" s="120"/>
      <c r="BL19" s="121"/>
    </row>
    <row r="20" spans="1:64" ht="19.5" customHeight="1" x14ac:dyDescent="0.15">
      <c r="A20" s="480" t="s">
        <v>153</v>
      </c>
      <c r="B20" s="480"/>
      <c r="C20" s="480"/>
      <c r="D20" s="480"/>
      <c r="E20" s="480"/>
      <c r="F20" s="480"/>
      <c r="G20" s="122"/>
      <c r="H20" s="501" t="s">
        <v>255</v>
      </c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121"/>
      <c r="X20" s="121"/>
      <c r="Y20" s="155" t="s">
        <v>252</v>
      </c>
      <c r="Z20" s="479" t="s">
        <v>154</v>
      </c>
      <c r="AA20" s="479"/>
      <c r="AB20" s="479"/>
      <c r="AC20" s="479"/>
      <c r="AD20" s="479"/>
      <c r="AE20" s="479"/>
      <c r="AF20" s="479"/>
      <c r="AG20" s="121"/>
      <c r="AH20" s="121"/>
      <c r="AI20" s="121"/>
      <c r="AJ20" s="121"/>
      <c r="AK20" s="121"/>
      <c r="AL20" s="121"/>
      <c r="AM20" s="121"/>
      <c r="AN20" s="121"/>
      <c r="AO20" s="123"/>
      <c r="AP20" s="121"/>
      <c r="AQ20" s="121"/>
      <c r="AR20" s="124" t="s">
        <v>152</v>
      </c>
      <c r="AS20" s="479" t="s">
        <v>155</v>
      </c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</row>
    <row r="21" spans="1:64" ht="21.75" customHeight="1" x14ac:dyDescent="0.15">
      <c r="A21" s="121"/>
      <c r="B21" s="121"/>
      <c r="C21" s="121"/>
      <c r="D21" s="121"/>
      <c r="E21" s="121"/>
      <c r="F21" s="121"/>
      <c r="G21" s="163"/>
      <c r="H21" s="121"/>
      <c r="I21" s="503" t="s">
        <v>254</v>
      </c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121"/>
      <c r="X21" s="121"/>
      <c r="Y21" s="351" t="s">
        <v>215</v>
      </c>
      <c r="Z21" s="121"/>
      <c r="AA21" s="454" t="s">
        <v>160</v>
      </c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351" t="s">
        <v>105</v>
      </c>
      <c r="AS21" s="121"/>
      <c r="AT21" s="454" t="s">
        <v>161</v>
      </c>
      <c r="AU21" s="454"/>
      <c r="AV21" s="454"/>
      <c r="AW21" s="454"/>
      <c r="AX21" s="454"/>
      <c r="AY21" s="454"/>
      <c r="AZ21" s="454"/>
      <c r="BA21" s="454"/>
      <c r="BB21" s="454"/>
      <c r="BC21" s="454"/>
      <c r="BD21" s="120"/>
      <c r="BE21" s="120"/>
      <c r="BF21" s="121"/>
      <c r="BG21" s="120"/>
      <c r="BH21" s="120"/>
      <c r="BI21" s="121"/>
      <c r="BJ21" s="120"/>
      <c r="BK21" s="120"/>
      <c r="BL21" s="121"/>
    </row>
    <row r="22" spans="1:64" ht="18" customHeight="1" x14ac:dyDescent="0.15">
      <c r="A22" s="121"/>
      <c r="B22" s="121"/>
      <c r="C22" s="121"/>
      <c r="D22" s="121"/>
      <c r="E22" s="121"/>
      <c r="F22" s="121"/>
      <c r="G22" s="166" t="s">
        <v>224</v>
      </c>
      <c r="H22" s="454" t="s">
        <v>156</v>
      </c>
      <c r="I22" s="454"/>
      <c r="J22" s="454"/>
      <c r="K22" s="454"/>
      <c r="L22" s="454"/>
      <c r="M22" s="454"/>
      <c r="N22" s="454"/>
      <c r="O22" s="454"/>
      <c r="P22" s="454"/>
      <c r="Q22" s="454"/>
      <c r="R22" s="121"/>
      <c r="S22" s="121"/>
      <c r="T22" s="121"/>
      <c r="U22" s="120"/>
      <c r="V22" s="121"/>
      <c r="W22" s="121"/>
      <c r="X22" s="121"/>
      <c r="Y22" s="126" t="s">
        <v>132</v>
      </c>
      <c r="Z22" s="164" t="s">
        <v>157</v>
      </c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2"/>
      <c r="AR22" s="122" t="s">
        <v>150</v>
      </c>
      <c r="AS22" s="479" t="s">
        <v>158</v>
      </c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120"/>
      <c r="BH22" s="120"/>
      <c r="BI22" s="121"/>
      <c r="BJ22" s="120"/>
      <c r="BK22" s="120"/>
      <c r="BL22" s="121"/>
    </row>
    <row r="23" spans="1:64" ht="13.5" customHeight="1" x14ac:dyDescent="0.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352"/>
      <c r="AY23" s="121"/>
      <c r="AZ23" s="121"/>
      <c r="BA23" s="120"/>
      <c r="BB23" s="120"/>
      <c r="BC23" s="121"/>
      <c r="BD23" s="120"/>
      <c r="BE23" s="120"/>
      <c r="BF23" s="121"/>
      <c r="BG23" s="120"/>
      <c r="BH23" s="120"/>
      <c r="BI23" s="121"/>
      <c r="BJ23" s="120"/>
      <c r="BK23" s="120"/>
      <c r="BL23" s="121"/>
    </row>
    <row r="24" spans="1:64" ht="19.5" customHeight="1" x14ac:dyDescent="0.15">
      <c r="A24" s="121"/>
      <c r="B24" s="121"/>
      <c r="C24" s="121"/>
      <c r="D24" s="121"/>
      <c r="E24" s="121"/>
      <c r="F24" s="121"/>
      <c r="G24" s="122" t="s">
        <v>148</v>
      </c>
      <c r="H24" s="454" t="s">
        <v>159</v>
      </c>
      <c r="I24" s="454"/>
      <c r="J24" s="454"/>
      <c r="K24" s="454"/>
      <c r="L24" s="454"/>
      <c r="M24" s="454"/>
      <c r="N24" s="454"/>
      <c r="O24" s="454"/>
      <c r="P24" s="454"/>
      <c r="Q24" s="454"/>
      <c r="R24" s="121"/>
      <c r="S24" s="121"/>
      <c r="T24" s="121"/>
      <c r="U24" s="120"/>
      <c r="V24" s="121"/>
      <c r="W24" s="121"/>
      <c r="X24" s="121"/>
      <c r="Y24" s="352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121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121"/>
      <c r="BD24" s="120"/>
      <c r="BE24" s="120"/>
      <c r="BF24" s="121"/>
      <c r="BG24" s="120"/>
      <c r="BH24" s="120"/>
      <c r="BI24" s="121"/>
      <c r="BJ24" s="120"/>
      <c r="BK24" s="120"/>
      <c r="BL24" s="121"/>
    </row>
    <row r="25" spans="1:64" ht="18" customHeight="1" x14ac:dyDescent="0.15">
      <c r="A25" s="480" t="s">
        <v>162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120"/>
      <c r="BC25" s="121"/>
      <c r="BD25" s="120"/>
      <c r="BE25" s="120"/>
      <c r="BF25" s="121"/>
      <c r="BG25" s="120"/>
      <c r="BH25" s="120"/>
      <c r="BI25" s="121"/>
      <c r="BJ25" s="120"/>
      <c r="BK25" s="120"/>
      <c r="BL25" s="121"/>
    </row>
    <row r="26" spans="1:64" ht="13.5" customHeight="1" x14ac:dyDescent="0.15">
      <c r="A26" s="481" t="s">
        <v>216</v>
      </c>
      <c r="B26" s="482"/>
      <c r="C26" s="483"/>
      <c r="D26" s="487" t="s">
        <v>163</v>
      </c>
      <c r="E26" s="488"/>
      <c r="F26" s="488"/>
      <c r="G26" s="488"/>
      <c r="H26" s="488"/>
      <c r="I26" s="488"/>
      <c r="J26" s="488"/>
      <c r="K26" s="489"/>
      <c r="L26" s="487" t="s">
        <v>63</v>
      </c>
      <c r="M26" s="488"/>
      <c r="N26" s="488"/>
      <c r="O26" s="489"/>
      <c r="P26" s="467" t="s">
        <v>188</v>
      </c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9"/>
      <c r="AC26" s="487"/>
      <c r="AD26" s="488"/>
      <c r="AE26" s="488"/>
      <c r="AF26" s="488"/>
      <c r="AG26" s="488"/>
      <c r="AH26" s="489"/>
      <c r="AI26" s="487" t="s">
        <v>217</v>
      </c>
      <c r="AJ26" s="493"/>
      <c r="AK26" s="493"/>
      <c r="AL26" s="493"/>
      <c r="AM26" s="493"/>
      <c r="AN26" s="494"/>
      <c r="AO26" s="481" t="s">
        <v>164</v>
      </c>
      <c r="AP26" s="482"/>
      <c r="AQ26" s="482"/>
      <c r="AR26" s="483"/>
      <c r="AS26" s="487" t="s">
        <v>218</v>
      </c>
      <c r="AT26" s="488"/>
      <c r="AU26" s="489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64" ht="50.25" customHeight="1" x14ac:dyDescent="0.15">
      <c r="A27" s="484"/>
      <c r="B27" s="485"/>
      <c r="C27" s="486"/>
      <c r="D27" s="490"/>
      <c r="E27" s="491"/>
      <c r="F27" s="491"/>
      <c r="G27" s="491"/>
      <c r="H27" s="491"/>
      <c r="I27" s="491"/>
      <c r="J27" s="491"/>
      <c r="K27" s="492"/>
      <c r="L27" s="490"/>
      <c r="M27" s="491"/>
      <c r="N27" s="491"/>
      <c r="O27" s="492"/>
      <c r="P27" s="498" t="s">
        <v>219</v>
      </c>
      <c r="Q27" s="499"/>
      <c r="R27" s="499"/>
      <c r="S27" s="499"/>
      <c r="T27" s="499"/>
      <c r="U27" s="499"/>
      <c r="V27" s="500"/>
      <c r="W27" s="498" t="s">
        <v>195</v>
      </c>
      <c r="X27" s="499"/>
      <c r="Y27" s="499"/>
      <c r="Z27" s="499"/>
      <c r="AA27" s="499"/>
      <c r="AB27" s="500"/>
      <c r="AC27" s="490"/>
      <c r="AD27" s="491"/>
      <c r="AE27" s="491"/>
      <c r="AF27" s="491"/>
      <c r="AG27" s="491"/>
      <c r="AH27" s="492"/>
      <c r="AI27" s="495"/>
      <c r="AJ27" s="496"/>
      <c r="AK27" s="496"/>
      <c r="AL27" s="496"/>
      <c r="AM27" s="496"/>
      <c r="AN27" s="497"/>
      <c r="AO27" s="484"/>
      <c r="AP27" s="485"/>
      <c r="AQ27" s="485"/>
      <c r="AR27" s="486"/>
      <c r="AS27" s="490"/>
      <c r="AT27" s="491"/>
      <c r="AU27" s="492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</row>
    <row r="28" spans="1:64" ht="13.5" customHeight="1" x14ac:dyDescent="0.15">
      <c r="A28" s="467">
        <v>1</v>
      </c>
      <c r="B28" s="468"/>
      <c r="C28" s="469"/>
      <c r="D28" s="467">
        <v>2</v>
      </c>
      <c r="E28" s="468"/>
      <c r="F28" s="468"/>
      <c r="G28" s="468"/>
      <c r="H28" s="468"/>
      <c r="I28" s="468"/>
      <c r="J28" s="468"/>
      <c r="K28" s="469"/>
      <c r="L28" s="467">
        <v>3</v>
      </c>
      <c r="M28" s="468"/>
      <c r="N28" s="468"/>
      <c r="O28" s="469"/>
      <c r="P28" s="467">
        <v>4</v>
      </c>
      <c r="Q28" s="468"/>
      <c r="R28" s="468"/>
      <c r="S28" s="468"/>
      <c r="T28" s="468"/>
      <c r="U28" s="468"/>
      <c r="V28" s="469"/>
      <c r="W28" s="467">
        <v>5</v>
      </c>
      <c r="X28" s="468"/>
      <c r="Y28" s="468"/>
      <c r="Z28" s="468"/>
      <c r="AA28" s="468"/>
      <c r="AB28" s="469"/>
      <c r="AC28" s="467"/>
      <c r="AD28" s="468"/>
      <c r="AE28" s="468"/>
      <c r="AF28" s="468"/>
      <c r="AG28" s="468"/>
      <c r="AH28" s="469"/>
      <c r="AI28" s="467">
        <v>7</v>
      </c>
      <c r="AJ28" s="468"/>
      <c r="AK28" s="468"/>
      <c r="AL28" s="468"/>
      <c r="AM28" s="468"/>
      <c r="AN28" s="469"/>
      <c r="AO28" s="467">
        <v>8</v>
      </c>
      <c r="AP28" s="468"/>
      <c r="AQ28" s="468"/>
      <c r="AR28" s="469"/>
      <c r="AS28" s="470">
        <v>9</v>
      </c>
      <c r="AT28" s="471"/>
      <c r="AU28" s="472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</row>
    <row r="29" spans="1:64" s="125" customFormat="1" ht="13.5" customHeight="1" x14ac:dyDescent="0.15">
      <c r="A29" s="127"/>
      <c r="B29" s="128"/>
      <c r="C29" s="129"/>
      <c r="D29" s="467" t="s">
        <v>309</v>
      </c>
      <c r="E29" s="468"/>
      <c r="F29" s="468"/>
      <c r="G29" s="468"/>
      <c r="H29" s="468"/>
      <c r="I29" s="468"/>
      <c r="J29" s="468"/>
      <c r="K29" s="469"/>
      <c r="L29" s="467" t="s">
        <v>308</v>
      </c>
      <c r="M29" s="468"/>
      <c r="N29" s="468"/>
      <c r="O29" s="469"/>
      <c r="P29" s="467" t="s">
        <v>308</v>
      </c>
      <c r="Q29" s="468"/>
      <c r="R29" s="468"/>
      <c r="S29" s="468"/>
      <c r="T29" s="468"/>
      <c r="U29" s="468"/>
      <c r="V29" s="469"/>
      <c r="W29" s="467" t="s">
        <v>308</v>
      </c>
      <c r="X29" s="468"/>
      <c r="Y29" s="468"/>
      <c r="Z29" s="468"/>
      <c r="AA29" s="468"/>
      <c r="AB29" s="469"/>
      <c r="AC29" s="467"/>
      <c r="AD29" s="468"/>
      <c r="AE29" s="468"/>
      <c r="AF29" s="468"/>
      <c r="AG29" s="468"/>
      <c r="AH29" s="469"/>
      <c r="AI29" s="467" t="s">
        <v>308</v>
      </c>
      <c r="AJ29" s="468"/>
      <c r="AK29" s="468"/>
      <c r="AL29" s="468"/>
      <c r="AM29" s="468"/>
      <c r="AN29" s="469"/>
      <c r="AO29" s="467" t="s">
        <v>225</v>
      </c>
      <c r="AP29" s="468"/>
      <c r="AQ29" s="468"/>
      <c r="AR29" s="469"/>
      <c r="AS29" s="467" t="s">
        <v>225</v>
      </c>
      <c r="AT29" s="468"/>
      <c r="AU29" s="469"/>
      <c r="AV29" s="136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64" ht="13.5" customHeight="1" x14ac:dyDescent="0.2">
      <c r="A30" s="473" t="s">
        <v>220</v>
      </c>
      <c r="B30" s="474"/>
      <c r="C30" s="475"/>
      <c r="D30" s="473">
        <v>1476</v>
      </c>
      <c r="E30" s="474"/>
      <c r="F30" s="474"/>
      <c r="G30" s="474"/>
      <c r="H30" s="474"/>
      <c r="I30" s="474"/>
      <c r="J30" s="474"/>
      <c r="K30" s="475"/>
      <c r="L30" s="473"/>
      <c r="M30" s="474"/>
      <c r="N30" s="474"/>
      <c r="O30" s="475"/>
      <c r="P30" s="473"/>
      <c r="Q30" s="474"/>
      <c r="R30" s="474"/>
      <c r="S30" s="474"/>
      <c r="T30" s="474"/>
      <c r="U30" s="474"/>
      <c r="V30" s="475"/>
      <c r="W30" s="473"/>
      <c r="X30" s="474"/>
      <c r="Y30" s="474"/>
      <c r="Z30" s="474"/>
      <c r="AA30" s="474"/>
      <c r="AB30" s="475"/>
      <c r="AC30" s="473"/>
      <c r="AD30" s="474"/>
      <c r="AE30" s="474"/>
      <c r="AF30" s="474"/>
      <c r="AG30" s="474"/>
      <c r="AH30" s="475"/>
      <c r="AI30" s="473"/>
      <c r="AJ30" s="474"/>
      <c r="AK30" s="474"/>
      <c r="AL30" s="474"/>
      <c r="AM30" s="474"/>
      <c r="AN30" s="475"/>
      <c r="AO30" s="473">
        <v>11</v>
      </c>
      <c r="AP30" s="474"/>
      <c r="AQ30" s="474"/>
      <c r="AR30" s="475"/>
      <c r="AS30" s="476">
        <v>1476</v>
      </c>
      <c r="AT30" s="477"/>
      <c r="AU30" s="478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</row>
    <row r="31" spans="1:64" ht="13.5" customHeight="1" x14ac:dyDescent="0.2">
      <c r="A31" s="473" t="s">
        <v>221</v>
      </c>
      <c r="B31" s="474"/>
      <c r="C31" s="475"/>
      <c r="D31" s="473">
        <v>1152</v>
      </c>
      <c r="E31" s="474"/>
      <c r="F31" s="474"/>
      <c r="G31" s="474"/>
      <c r="H31" s="474"/>
      <c r="I31" s="474"/>
      <c r="J31" s="474"/>
      <c r="K31" s="475"/>
      <c r="L31" s="473">
        <v>216</v>
      </c>
      <c r="M31" s="474"/>
      <c r="N31" s="474"/>
      <c r="O31" s="475"/>
      <c r="P31" s="473">
        <v>108</v>
      </c>
      <c r="Q31" s="474"/>
      <c r="R31" s="474"/>
      <c r="S31" s="474"/>
      <c r="T31" s="474"/>
      <c r="U31" s="474"/>
      <c r="V31" s="475"/>
      <c r="W31" s="473"/>
      <c r="X31" s="474"/>
      <c r="Y31" s="474"/>
      <c r="Z31" s="474"/>
      <c r="AA31" s="474"/>
      <c r="AB31" s="475"/>
      <c r="AC31" s="473"/>
      <c r="AD31" s="474"/>
      <c r="AE31" s="474"/>
      <c r="AF31" s="474"/>
      <c r="AG31" s="474"/>
      <c r="AH31" s="475"/>
      <c r="AI31" s="473"/>
      <c r="AJ31" s="474"/>
      <c r="AK31" s="474"/>
      <c r="AL31" s="474"/>
      <c r="AM31" s="474"/>
      <c r="AN31" s="475"/>
      <c r="AO31" s="473">
        <v>11</v>
      </c>
      <c r="AP31" s="474"/>
      <c r="AQ31" s="474"/>
      <c r="AR31" s="475"/>
      <c r="AS31" s="476">
        <v>1476</v>
      </c>
      <c r="AT31" s="477"/>
      <c r="AU31" s="478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</row>
    <row r="32" spans="1:64" ht="13.5" customHeight="1" x14ac:dyDescent="0.2">
      <c r="A32" s="473" t="s">
        <v>222</v>
      </c>
      <c r="B32" s="474"/>
      <c r="C32" s="475"/>
      <c r="D32" s="473">
        <v>1188</v>
      </c>
      <c r="E32" s="474"/>
      <c r="F32" s="474"/>
      <c r="G32" s="474"/>
      <c r="H32" s="474"/>
      <c r="I32" s="474"/>
      <c r="J32" s="474"/>
      <c r="K32" s="475"/>
      <c r="L32" s="473"/>
      <c r="M32" s="474"/>
      <c r="N32" s="474"/>
      <c r="O32" s="475"/>
      <c r="P32" s="473">
        <v>324</v>
      </c>
      <c r="Q32" s="474"/>
      <c r="R32" s="474"/>
      <c r="S32" s="474"/>
      <c r="T32" s="474"/>
      <c r="U32" s="474"/>
      <c r="V32" s="475"/>
      <c r="W32" s="473"/>
      <c r="X32" s="474"/>
      <c r="Y32" s="474"/>
      <c r="Z32" s="474"/>
      <c r="AA32" s="474"/>
      <c r="AB32" s="475"/>
      <c r="AC32" s="473"/>
      <c r="AD32" s="474"/>
      <c r="AE32" s="474"/>
      <c r="AF32" s="474"/>
      <c r="AG32" s="474"/>
      <c r="AH32" s="475"/>
      <c r="AI32" s="473"/>
      <c r="AJ32" s="474"/>
      <c r="AK32" s="474"/>
      <c r="AL32" s="474"/>
      <c r="AM32" s="474"/>
      <c r="AN32" s="475"/>
      <c r="AO32" s="473">
        <v>10</v>
      </c>
      <c r="AP32" s="474"/>
      <c r="AQ32" s="474"/>
      <c r="AR32" s="475"/>
      <c r="AS32" s="476">
        <v>1512</v>
      </c>
      <c r="AT32" s="477"/>
      <c r="AU32" s="478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</row>
    <row r="33" spans="1:64" ht="13.5" customHeight="1" x14ac:dyDescent="0.2">
      <c r="A33" s="473" t="s">
        <v>223</v>
      </c>
      <c r="B33" s="474"/>
      <c r="C33" s="475"/>
      <c r="D33" s="473">
        <v>900</v>
      </c>
      <c r="E33" s="474"/>
      <c r="F33" s="474"/>
      <c r="G33" s="474"/>
      <c r="H33" s="474"/>
      <c r="I33" s="474"/>
      <c r="J33" s="474"/>
      <c r="K33" s="475"/>
      <c r="L33" s="473"/>
      <c r="M33" s="474"/>
      <c r="N33" s="474"/>
      <c r="O33" s="475"/>
      <c r="P33" s="473">
        <v>216</v>
      </c>
      <c r="Q33" s="474"/>
      <c r="R33" s="474"/>
      <c r="S33" s="474"/>
      <c r="T33" s="474"/>
      <c r="U33" s="474"/>
      <c r="V33" s="475"/>
      <c r="W33" s="473">
        <v>144</v>
      </c>
      <c r="X33" s="474"/>
      <c r="Y33" s="474"/>
      <c r="Z33" s="474"/>
      <c r="AA33" s="474"/>
      <c r="AB33" s="475"/>
      <c r="AC33" s="473"/>
      <c r="AD33" s="474"/>
      <c r="AE33" s="474"/>
      <c r="AF33" s="474"/>
      <c r="AG33" s="474"/>
      <c r="AH33" s="475"/>
      <c r="AI33" s="473">
        <v>216</v>
      </c>
      <c r="AJ33" s="474"/>
      <c r="AK33" s="474"/>
      <c r="AL33" s="474"/>
      <c r="AM33" s="474"/>
      <c r="AN33" s="475"/>
      <c r="AO33" s="473">
        <v>2</v>
      </c>
      <c r="AP33" s="474"/>
      <c r="AQ33" s="474"/>
      <c r="AR33" s="475"/>
      <c r="AS33" s="476">
        <v>1476</v>
      </c>
      <c r="AT33" s="477"/>
      <c r="AU33" s="478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64" ht="13.5" customHeight="1" x14ac:dyDescent="0.2">
      <c r="A34" s="473" t="s">
        <v>113</v>
      </c>
      <c r="B34" s="474"/>
      <c r="C34" s="475"/>
      <c r="D34" s="473">
        <v>4716</v>
      </c>
      <c r="E34" s="474"/>
      <c r="F34" s="474"/>
      <c r="G34" s="474"/>
      <c r="H34" s="474"/>
      <c r="I34" s="474"/>
      <c r="J34" s="474"/>
      <c r="K34" s="475"/>
      <c r="L34" s="473">
        <v>216</v>
      </c>
      <c r="M34" s="474"/>
      <c r="N34" s="474"/>
      <c r="O34" s="475"/>
      <c r="P34" s="473">
        <v>648</v>
      </c>
      <c r="Q34" s="474"/>
      <c r="R34" s="474"/>
      <c r="S34" s="474"/>
      <c r="T34" s="474"/>
      <c r="U34" s="474"/>
      <c r="V34" s="475"/>
      <c r="W34" s="473">
        <v>144</v>
      </c>
      <c r="X34" s="474"/>
      <c r="Y34" s="474"/>
      <c r="Z34" s="474"/>
      <c r="AA34" s="474"/>
      <c r="AB34" s="475"/>
      <c r="AC34" s="473"/>
      <c r="AD34" s="474"/>
      <c r="AE34" s="474"/>
      <c r="AF34" s="474"/>
      <c r="AG34" s="474"/>
      <c r="AH34" s="475"/>
      <c r="AI34" s="473">
        <v>216</v>
      </c>
      <c r="AJ34" s="474"/>
      <c r="AK34" s="474"/>
      <c r="AL34" s="474"/>
      <c r="AM34" s="474"/>
      <c r="AN34" s="475"/>
      <c r="AO34" s="473">
        <v>34</v>
      </c>
      <c r="AP34" s="474"/>
      <c r="AQ34" s="474"/>
      <c r="AR34" s="475"/>
      <c r="AS34" s="476">
        <v>5940</v>
      </c>
      <c r="AT34" s="477"/>
      <c r="AU34" s="478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64" ht="13.5" customHeight="1" x14ac:dyDescent="0.15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</row>
  </sheetData>
  <mergeCells count="325">
    <mergeCell ref="A20:F20"/>
    <mergeCell ref="H20:V20"/>
    <mergeCell ref="Z20:AF20"/>
    <mergeCell ref="AS20:BL20"/>
    <mergeCell ref="I21:V21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2:Q22"/>
    <mergeCell ref="AS22:BF22"/>
    <mergeCell ref="H24:Q24"/>
    <mergeCell ref="Z24:AP24"/>
    <mergeCell ref="AS24:BB24"/>
    <mergeCell ref="A25:BA25"/>
    <mergeCell ref="A26:C27"/>
    <mergeCell ref="D26:K27"/>
    <mergeCell ref="L26:O27"/>
    <mergeCell ref="P26:AB26"/>
    <mergeCell ref="AC26:AH27"/>
    <mergeCell ref="AI26:AN27"/>
    <mergeCell ref="AO26:AR27"/>
    <mergeCell ref="AS26:AU27"/>
    <mergeCell ref="P27:V27"/>
    <mergeCell ref="W27:AB27"/>
    <mergeCell ref="A34:C34"/>
    <mergeCell ref="D34:K34"/>
    <mergeCell ref="L34:O34"/>
    <mergeCell ref="P34:V34"/>
    <mergeCell ref="W34:AB34"/>
    <mergeCell ref="AC34:AH34"/>
    <mergeCell ref="AI34:AN34"/>
    <mergeCell ref="AO34:AR34"/>
    <mergeCell ref="AS34:AU34"/>
    <mergeCell ref="A32:C32"/>
    <mergeCell ref="D32:K32"/>
    <mergeCell ref="L32:O32"/>
    <mergeCell ref="P32:V32"/>
    <mergeCell ref="W32:AB32"/>
    <mergeCell ref="AC32:AH32"/>
    <mergeCell ref="AI32:AN32"/>
    <mergeCell ref="AO32:AR32"/>
    <mergeCell ref="AS32:AU32"/>
    <mergeCell ref="A33:C33"/>
    <mergeCell ref="D33:K33"/>
    <mergeCell ref="L33:O33"/>
    <mergeCell ref="P33:V33"/>
    <mergeCell ref="W33:AB33"/>
    <mergeCell ref="AC33:AH33"/>
    <mergeCell ref="AI33:AN33"/>
    <mergeCell ref="AO33:AR33"/>
    <mergeCell ref="AS33:AU33"/>
    <mergeCell ref="A30:C30"/>
    <mergeCell ref="D30:K30"/>
    <mergeCell ref="L30:O30"/>
    <mergeCell ref="P30:V30"/>
    <mergeCell ref="W30:AB30"/>
    <mergeCell ref="AC30:AH30"/>
    <mergeCell ref="AI30:AN30"/>
    <mergeCell ref="AO30:AR30"/>
    <mergeCell ref="AS30:AU30"/>
    <mergeCell ref="A31:C31"/>
    <mergeCell ref="D31:K31"/>
    <mergeCell ref="L31:O31"/>
    <mergeCell ref="P31:V31"/>
    <mergeCell ref="W31:AB31"/>
    <mergeCell ref="AC31:AH31"/>
    <mergeCell ref="AI31:AN31"/>
    <mergeCell ref="AO31:AR31"/>
    <mergeCell ref="AS31:AU31"/>
    <mergeCell ref="A28:C28"/>
    <mergeCell ref="D28:K28"/>
    <mergeCell ref="L28:O28"/>
    <mergeCell ref="P28:V28"/>
    <mergeCell ref="W28:AB28"/>
    <mergeCell ref="AC28:AH28"/>
    <mergeCell ref="AI28:AN28"/>
    <mergeCell ref="AO28:AR28"/>
    <mergeCell ref="AS28:AU28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J13:J14"/>
    <mergeCell ref="K13:K14"/>
    <mergeCell ref="AA13:AA14"/>
    <mergeCell ref="AK13:AK14"/>
    <mergeCell ref="P16:P17"/>
    <mergeCell ref="Q16:Q17"/>
    <mergeCell ref="R16:R17"/>
    <mergeCell ref="AW13:AW14"/>
    <mergeCell ref="AO13:AO14"/>
    <mergeCell ref="AP13:AP14"/>
    <mergeCell ref="AW16:AW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Z13:Z14"/>
    <mergeCell ref="AL13:AL14"/>
    <mergeCell ref="AM13:AM14"/>
    <mergeCell ref="AN13:AN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S16:S17"/>
    <mergeCell ref="T16:T17"/>
    <mergeCell ref="U16:U17"/>
    <mergeCell ref="V16:V17"/>
    <mergeCell ref="W13:W14"/>
    <mergeCell ref="X13:X14"/>
    <mergeCell ref="Y13:Y14"/>
    <mergeCell ref="S13:S14"/>
    <mergeCell ref="T13:T14"/>
    <mergeCell ref="U13:U14"/>
    <mergeCell ref="V13:V14"/>
    <mergeCell ref="L13:L14"/>
    <mergeCell ref="M13:M14"/>
    <mergeCell ref="N13:N14"/>
    <mergeCell ref="O13:O14"/>
    <mergeCell ref="P13:P14"/>
    <mergeCell ref="Q13:Q14"/>
    <mergeCell ref="R13:R14"/>
    <mergeCell ref="L16:L17"/>
    <mergeCell ref="M16:M17"/>
    <mergeCell ref="N16:N17"/>
    <mergeCell ref="O16:O17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K10:AK11"/>
    <mergeCell ref="AL10:AL11"/>
    <mergeCell ref="AM10:AM11"/>
    <mergeCell ref="AN10:AN11"/>
    <mergeCell ref="AO10:AO11"/>
    <mergeCell ref="AP10:AP11"/>
    <mergeCell ref="S10:S11"/>
    <mergeCell ref="T10:T11"/>
    <mergeCell ref="U10:U11"/>
    <mergeCell ref="V10:V11"/>
    <mergeCell ref="AW7:AW8"/>
    <mergeCell ref="AW10:AW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Q7:Q8"/>
    <mergeCell ref="R7:R8"/>
    <mergeCell ref="AA7:AA8"/>
    <mergeCell ref="AB7:AB8"/>
    <mergeCell ref="AC7:AC8"/>
    <mergeCell ref="AD7:AD8"/>
    <mergeCell ref="AE7:AE8"/>
    <mergeCell ref="S7:S8"/>
    <mergeCell ref="T7:T8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M2:BA2"/>
    <mergeCell ref="AA21:AQ21"/>
    <mergeCell ref="AT21:BC21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J7:J8"/>
    <mergeCell ref="K7:K8"/>
    <mergeCell ref="L7:L8"/>
    <mergeCell ref="M7:M8"/>
    <mergeCell ref="N7:N8"/>
    <mergeCell ref="O7:O8"/>
    <mergeCell ref="P7:P8"/>
  </mergeCells>
  <pageMargins left="0" right="0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G96"/>
  <sheetViews>
    <sheetView showGridLines="0" tabSelected="1" zoomScale="90" zoomScaleNormal="90" workbookViewId="0">
      <pane xSplit="15" ySplit="11" topLeftCell="P54" activePane="bottomRight" state="frozen"/>
      <selection pane="topRight" activeCell="P1" sqref="P1"/>
      <selection pane="bottomLeft" activeCell="A12" sqref="A12"/>
      <selection pane="bottomRight" activeCell="M65" sqref="M65"/>
    </sheetView>
  </sheetViews>
  <sheetFormatPr defaultColWidth="14.6640625" defaultRowHeight="13.5" customHeight="1" x14ac:dyDescent="0.15"/>
  <cols>
    <col min="1" max="1" width="12.6640625" style="11" customWidth="1"/>
    <col min="2" max="2" width="35.83203125" style="11" customWidth="1"/>
    <col min="3" max="5" width="0" style="11" hidden="1" customWidth="1"/>
    <col min="6" max="6" width="13.83203125" style="11" customWidth="1"/>
    <col min="7" max="7" width="0" style="11" hidden="1" customWidth="1"/>
    <col min="8" max="8" width="6.83203125" style="11" customWidth="1"/>
    <col min="9" max="9" width="6.6640625" style="11" customWidth="1"/>
    <col min="10" max="10" width="6.1640625" style="11" customWidth="1"/>
    <col min="11" max="11" width="6.5" style="11" customWidth="1"/>
    <col min="12" max="12" width="5.1640625" style="11" customWidth="1"/>
    <col min="13" max="13" width="8.5" style="30" customWidth="1"/>
    <col min="14" max="14" width="5.6640625" style="30" customWidth="1"/>
    <col min="15" max="16" width="6.1640625" style="30" customWidth="1"/>
    <col min="17" max="17" width="8" style="11" customWidth="1"/>
    <col min="18" max="18" width="8.33203125" style="11" customWidth="1"/>
    <col min="19" max="19" width="7.83203125" style="11" customWidth="1"/>
    <col min="20" max="20" width="6.1640625" style="30" customWidth="1"/>
    <col min="21" max="21" width="8.5" style="11" customWidth="1"/>
    <col min="22" max="22" width="5.6640625" style="30" customWidth="1"/>
    <col min="23" max="23" width="8.83203125" style="11" customWidth="1"/>
    <col min="24" max="24" width="5.1640625" style="30" customWidth="1"/>
    <col min="25" max="25" width="9.1640625" style="11" customWidth="1"/>
    <col min="26" max="26" width="5.33203125" style="30" customWidth="1"/>
    <col min="27" max="27" width="8.6640625" style="11" customWidth="1"/>
    <col min="28" max="28" width="4.6640625" style="30" customWidth="1"/>
    <col min="29" max="29" width="8.6640625" style="11" customWidth="1"/>
    <col min="30" max="30" width="5.5" style="30" customWidth="1"/>
    <col min="31" max="31" width="9" style="11" customWidth="1"/>
    <col min="32" max="32" width="0" style="11" hidden="1" customWidth="1"/>
    <col min="33" max="16384" width="14.6640625" style="11"/>
  </cols>
  <sheetData>
    <row r="1" spans="1:33" ht="22.5" customHeight="1" thickTop="1" x14ac:dyDescent="0.15">
      <c r="A1" s="538" t="s">
        <v>94</v>
      </c>
      <c r="B1" s="541" t="s">
        <v>106</v>
      </c>
      <c r="C1" s="544" t="s">
        <v>185</v>
      </c>
      <c r="D1" s="545"/>
      <c r="E1" s="545"/>
      <c r="F1" s="546"/>
      <c r="G1" s="167"/>
      <c r="H1" s="530" t="s">
        <v>262</v>
      </c>
      <c r="I1" s="532" t="s">
        <v>263</v>
      </c>
      <c r="J1" s="596" t="s">
        <v>264</v>
      </c>
      <c r="K1" s="597"/>
      <c r="L1" s="597"/>
      <c r="M1" s="597"/>
      <c r="N1" s="597"/>
      <c r="O1" s="597"/>
      <c r="P1" s="597"/>
      <c r="Q1" s="602" t="s">
        <v>373</v>
      </c>
      <c r="R1" s="553" t="s">
        <v>272</v>
      </c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5"/>
      <c r="AG1" s="139"/>
    </row>
    <row r="2" spans="1:33" ht="12.75" customHeight="1" x14ac:dyDescent="0.15">
      <c r="A2" s="539"/>
      <c r="B2" s="542"/>
      <c r="C2" s="547"/>
      <c r="D2" s="548"/>
      <c r="E2" s="548"/>
      <c r="F2" s="549"/>
      <c r="G2" s="168"/>
      <c r="H2" s="530"/>
      <c r="I2" s="533"/>
      <c r="J2" s="598"/>
      <c r="K2" s="599"/>
      <c r="L2" s="599"/>
      <c r="M2" s="599"/>
      <c r="N2" s="599"/>
      <c r="O2" s="599"/>
      <c r="P2" s="599"/>
      <c r="Q2" s="602"/>
      <c r="R2" s="510" t="s">
        <v>107</v>
      </c>
      <c r="S2" s="511"/>
      <c r="T2" s="238"/>
      <c r="U2" s="510" t="s">
        <v>108</v>
      </c>
      <c r="V2" s="510"/>
      <c r="W2" s="511"/>
      <c r="X2" s="238"/>
      <c r="Y2" s="510" t="s">
        <v>109</v>
      </c>
      <c r="Z2" s="510"/>
      <c r="AA2" s="511"/>
      <c r="AB2" s="238"/>
      <c r="AC2" s="510" t="s">
        <v>110</v>
      </c>
      <c r="AD2" s="510"/>
      <c r="AE2" s="511"/>
      <c r="AF2" s="35" t="s">
        <v>111</v>
      </c>
      <c r="AG2" s="139"/>
    </row>
    <row r="3" spans="1:33" ht="12.75" customHeight="1" x14ac:dyDescent="0.15">
      <c r="A3" s="539"/>
      <c r="B3" s="542"/>
      <c r="C3" s="547"/>
      <c r="D3" s="548"/>
      <c r="E3" s="548"/>
      <c r="F3" s="549"/>
      <c r="G3" s="39"/>
      <c r="H3" s="530"/>
      <c r="I3" s="533"/>
      <c r="J3" s="600"/>
      <c r="K3" s="601"/>
      <c r="L3" s="601"/>
      <c r="M3" s="601"/>
      <c r="N3" s="601"/>
      <c r="O3" s="601"/>
      <c r="P3" s="601"/>
      <c r="Q3" s="602"/>
      <c r="R3" s="388" t="s">
        <v>114</v>
      </c>
      <c r="S3" s="209" t="s">
        <v>269</v>
      </c>
      <c r="T3" s="556" t="s">
        <v>270</v>
      </c>
      <c r="U3" s="557"/>
      <c r="V3" s="558" t="s">
        <v>271</v>
      </c>
      <c r="W3" s="511"/>
      <c r="X3" s="556" t="s">
        <v>270</v>
      </c>
      <c r="Y3" s="557"/>
      <c r="Z3" s="558" t="s">
        <v>300</v>
      </c>
      <c r="AA3" s="511"/>
      <c r="AB3" s="556" t="s">
        <v>205</v>
      </c>
      <c r="AC3" s="557"/>
      <c r="AD3" s="558" t="s">
        <v>310</v>
      </c>
      <c r="AE3" s="511"/>
      <c r="AF3" s="65" t="s">
        <v>112</v>
      </c>
      <c r="AG3" s="139"/>
    </row>
    <row r="4" spans="1:33" ht="12.75" customHeight="1" x14ac:dyDescent="0.15">
      <c r="A4" s="539"/>
      <c r="B4" s="542"/>
      <c r="C4" s="547"/>
      <c r="D4" s="548"/>
      <c r="E4" s="548"/>
      <c r="F4" s="549"/>
      <c r="G4" s="39"/>
      <c r="H4" s="530"/>
      <c r="I4" s="533"/>
      <c r="J4" s="525" t="s">
        <v>265</v>
      </c>
      <c r="K4" s="515" t="s">
        <v>266</v>
      </c>
      <c r="L4" s="515" t="s">
        <v>370</v>
      </c>
      <c r="M4" s="561" t="s">
        <v>371</v>
      </c>
      <c r="N4" s="561" t="s">
        <v>267</v>
      </c>
      <c r="O4" s="561" t="s">
        <v>268</v>
      </c>
      <c r="P4" s="590" t="s">
        <v>372</v>
      </c>
      <c r="Q4" s="602"/>
      <c r="R4" s="593" t="s">
        <v>208</v>
      </c>
      <c r="S4" s="512" t="s">
        <v>208</v>
      </c>
      <c r="T4" s="570" t="s">
        <v>299</v>
      </c>
      <c r="U4" s="515" t="s">
        <v>208</v>
      </c>
      <c r="V4" s="583" t="s">
        <v>299</v>
      </c>
      <c r="W4" s="518" t="s">
        <v>208</v>
      </c>
      <c r="X4" s="564" t="s">
        <v>298</v>
      </c>
      <c r="Y4" s="564" t="s">
        <v>208</v>
      </c>
      <c r="Z4" s="564" t="s">
        <v>298</v>
      </c>
      <c r="AA4" s="512" t="s">
        <v>208</v>
      </c>
      <c r="AB4" s="609" t="s">
        <v>299</v>
      </c>
      <c r="AC4" s="567" t="s">
        <v>208</v>
      </c>
      <c r="AD4" s="583" t="s">
        <v>299</v>
      </c>
      <c r="AE4" s="518" t="s">
        <v>208</v>
      </c>
      <c r="AF4" s="65" t="s">
        <v>115</v>
      </c>
    </row>
    <row r="5" spans="1:33" ht="16.5" customHeight="1" x14ac:dyDescent="0.15">
      <c r="A5" s="539"/>
      <c r="B5" s="542"/>
      <c r="C5" s="547"/>
      <c r="D5" s="548"/>
      <c r="E5" s="548"/>
      <c r="F5" s="549"/>
      <c r="G5" s="39"/>
      <c r="H5" s="530"/>
      <c r="I5" s="533"/>
      <c r="J5" s="526"/>
      <c r="K5" s="530"/>
      <c r="L5" s="530"/>
      <c r="M5" s="562"/>
      <c r="N5" s="562"/>
      <c r="O5" s="562"/>
      <c r="P5" s="591"/>
      <c r="Q5" s="602"/>
      <c r="R5" s="594"/>
      <c r="S5" s="513"/>
      <c r="T5" s="571"/>
      <c r="U5" s="516"/>
      <c r="V5" s="584"/>
      <c r="W5" s="519"/>
      <c r="X5" s="607"/>
      <c r="Y5" s="565"/>
      <c r="Z5" s="607"/>
      <c r="AA5" s="513"/>
      <c r="AB5" s="610"/>
      <c r="AC5" s="568"/>
      <c r="AD5" s="584"/>
      <c r="AE5" s="519"/>
      <c r="AF5" s="559" t="s">
        <v>116</v>
      </c>
    </row>
    <row r="6" spans="1:33" ht="43.5" customHeight="1" x14ac:dyDescent="0.15">
      <c r="A6" s="540"/>
      <c r="B6" s="543"/>
      <c r="C6" s="550"/>
      <c r="D6" s="551"/>
      <c r="E6" s="551"/>
      <c r="F6" s="552"/>
      <c r="G6" s="39"/>
      <c r="H6" s="531"/>
      <c r="I6" s="534"/>
      <c r="J6" s="527"/>
      <c r="K6" s="531"/>
      <c r="L6" s="531"/>
      <c r="M6" s="563"/>
      <c r="N6" s="563"/>
      <c r="O6" s="563"/>
      <c r="P6" s="592"/>
      <c r="Q6" s="602"/>
      <c r="R6" s="595"/>
      <c r="S6" s="514"/>
      <c r="T6" s="572"/>
      <c r="U6" s="517"/>
      <c r="V6" s="585"/>
      <c r="W6" s="520"/>
      <c r="X6" s="608"/>
      <c r="Y6" s="566"/>
      <c r="Z6" s="608"/>
      <c r="AA6" s="514"/>
      <c r="AB6" s="611"/>
      <c r="AC6" s="569"/>
      <c r="AD6" s="585"/>
      <c r="AE6" s="520"/>
      <c r="AF6" s="560"/>
    </row>
    <row r="7" spans="1:33" ht="13.5" customHeight="1" x14ac:dyDescent="0.15">
      <c r="A7" s="12" t="s">
        <v>1</v>
      </c>
      <c r="B7" s="35" t="s">
        <v>2</v>
      </c>
      <c r="C7" s="39" t="s">
        <v>8</v>
      </c>
      <c r="D7" s="27" t="s">
        <v>10</v>
      </c>
      <c r="E7" s="27" t="s">
        <v>11</v>
      </c>
      <c r="F7" s="35">
        <v>3</v>
      </c>
      <c r="G7" s="39" t="s">
        <v>13</v>
      </c>
      <c r="H7" s="27">
        <v>4</v>
      </c>
      <c r="I7" s="27">
        <v>5</v>
      </c>
      <c r="J7" s="24">
        <v>6</v>
      </c>
      <c r="K7" s="27">
        <v>7</v>
      </c>
      <c r="L7" s="27">
        <v>8</v>
      </c>
      <c r="M7" s="170">
        <v>9</v>
      </c>
      <c r="N7" s="170">
        <v>10</v>
      </c>
      <c r="O7" s="170">
        <v>11</v>
      </c>
      <c r="P7" s="170">
        <v>12</v>
      </c>
      <c r="Q7" s="35">
        <v>14</v>
      </c>
      <c r="R7" s="250">
        <v>15</v>
      </c>
      <c r="S7" s="211">
        <v>16</v>
      </c>
      <c r="T7" s="290">
        <v>17</v>
      </c>
      <c r="U7" s="27">
        <v>18</v>
      </c>
      <c r="V7" s="170">
        <v>19</v>
      </c>
      <c r="W7" s="35">
        <v>20</v>
      </c>
      <c r="X7" s="252">
        <v>21</v>
      </c>
      <c r="Y7" s="210">
        <v>22</v>
      </c>
      <c r="Z7" s="246">
        <v>23</v>
      </c>
      <c r="AA7" s="211">
        <v>24</v>
      </c>
      <c r="AB7" s="290">
        <v>25</v>
      </c>
      <c r="AC7" s="27">
        <v>26</v>
      </c>
      <c r="AD7" s="170">
        <v>27</v>
      </c>
      <c r="AE7" s="35">
        <v>28</v>
      </c>
      <c r="AF7" s="65" t="s">
        <v>125</v>
      </c>
    </row>
    <row r="8" spans="1:33" ht="13.5" customHeight="1" thickBot="1" x14ac:dyDescent="0.2">
      <c r="A8" s="51"/>
      <c r="B8" s="101"/>
      <c r="C8" s="73"/>
      <c r="D8" s="50"/>
      <c r="E8" s="50"/>
      <c r="F8" s="79"/>
      <c r="G8" s="73"/>
      <c r="H8" s="51"/>
      <c r="I8" s="51"/>
      <c r="J8" s="44"/>
      <c r="K8" s="51"/>
      <c r="L8" s="51"/>
      <c r="M8" s="51"/>
      <c r="N8" s="51"/>
      <c r="O8" s="51"/>
      <c r="P8" s="389"/>
      <c r="Q8" s="79"/>
      <c r="R8" s="251">
        <f>SUM(R9/17)</f>
        <v>36</v>
      </c>
      <c r="S8" s="310">
        <f>SUM(S9/24)</f>
        <v>36</v>
      </c>
      <c r="T8" s="586">
        <f>(T9+U9)/17</f>
        <v>36</v>
      </c>
      <c r="U8" s="587"/>
      <c r="V8" s="605">
        <f>(V9+W9)/24</f>
        <v>36</v>
      </c>
      <c r="W8" s="606"/>
      <c r="X8" s="588">
        <f>(X9+Y9)/17</f>
        <v>36</v>
      </c>
      <c r="Y8" s="589"/>
      <c r="Z8" s="605">
        <f>(Z9+AA9)/25</f>
        <v>36</v>
      </c>
      <c r="AA8" s="606"/>
      <c r="AB8" s="604">
        <f>(AB9+AC9)/17</f>
        <v>36</v>
      </c>
      <c r="AC8" s="589"/>
      <c r="AD8" s="605">
        <f>(AD9+AE9)/24</f>
        <v>36</v>
      </c>
      <c r="AE8" s="606"/>
      <c r="AF8" s="83" t="s">
        <v>126</v>
      </c>
      <c r="AG8" s="139"/>
    </row>
    <row r="9" spans="1:33" s="30" customFormat="1" ht="13.5" customHeight="1" thickBot="1" x14ac:dyDescent="0.2">
      <c r="A9" s="51"/>
      <c r="B9" s="101"/>
      <c r="C9" s="74"/>
      <c r="D9" s="13"/>
      <c r="E9" s="13"/>
      <c r="F9" s="79"/>
      <c r="G9" s="74"/>
      <c r="H9" s="45">
        <f>H10+H28+H35+H38+H79</f>
        <v>5940</v>
      </c>
      <c r="I9" s="45">
        <f t="shared" ref="I9:AE9" si="0">I10+I28+I35+I38+I78+I79</f>
        <v>208</v>
      </c>
      <c r="J9" s="45">
        <f t="shared" si="0"/>
        <v>5480</v>
      </c>
      <c r="K9" s="45">
        <f t="shared" si="0"/>
        <v>2224</v>
      </c>
      <c r="L9" s="45">
        <f t="shared" si="0"/>
        <v>1922</v>
      </c>
      <c r="M9" s="45">
        <f t="shared" si="0"/>
        <v>110</v>
      </c>
      <c r="N9" s="45">
        <f t="shared" si="0"/>
        <v>216</v>
      </c>
      <c r="O9" s="45">
        <f t="shared" si="0"/>
        <v>114</v>
      </c>
      <c r="P9" s="45">
        <f t="shared" si="0"/>
        <v>90</v>
      </c>
      <c r="Q9" s="330">
        <f t="shared" si="0"/>
        <v>540</v>
      </c>
      <c r="R9" s="328">
        <f t="shared" si="0"/>
        <v>612</v>
      </c>
      <c r="S9" s="330">
        <f t="shared" si="0"/>
        <v>864</v>
      </c>
      <c r="T9" s="328">
        <f t="shared" si="0"/>
        <v>32</v>
      </c>
      <c r="U9" s="45">
        <f t="shared" si="0"/>
        <v>580</v>
      </c>
      <c r="V9" s="45">
        <f t="shared" si="0"/>
        <v>42</v>
      </c>
      <c r="W9" s="330">
        <f t="shared" si="0"/>
        <v>822</v>
      </c>
      <c r="X9" s="328">
        <f t="shared" si="0"/>
        <v>52</v>
      </c>
      <c r="Y9" s="45">
        <f t="shared" si="0"/>
        <v>560</v>
      </c>
      <c r="Z9" s="45">
        <f t="shared" si="0"/>
        <v>30</v>
      </c>
      <c r="AA9" s="330">
        <f t="shared" si="0"/>
        <v>870</v>
      </c>
      <c r="AB9" s="328">
        <f t="shared" si="0"/>
        <v>38</v>
      </c>
      <c r="AC9" s="45">
        <f t="shared" si="0"/>
        <v>574</v>
      </c>
      <c r="AD9" s="45">
        <f t="shared" si="0"/>
        <v>14</v>
      </c>
      <c r="AE9" s="45">
        <f t="shared" si="0"/>
        <v>850</v>
      </c>
      <c r="AF9" s="49"/>
      <c r="AG9" s="333">
        <f>R9+S9+T9+U9+V9+W9+X9+Y9+Z9+AA9+AB9+AC9+AD9+AE9</f>
        <v>5940</v>
      </c>
    </row>
    <row r="10" spans="1:33" ht="13.5" customHeight="1" thickBot="1" x14ac:dyDescent="0.2">
      <c r="A10" s="70" t="s">
        <v>420</v>
      </c>
      <c r="B10" s="227" t="s">
        <v>127</v>
      </c>
      <c r="C10" s="41"/>
      <c r="D10" s="21"/>
      <c r="E10" s="21"/>
      <c r="F10" s="80"/>
      <c r="G10" s="41"/>
      <c r="H10" s="45">
        <f t="shared" ref="H10:AE10" si="1">H11+H20+H24</f>
        <v>1476</v>
      </c>
      <c r="I10" s="45">
        <f t="shared" si="1"/>
        <v>0</v>
      </c>
      <c r="J10" s="45">
        <f t="shared" si="1"/>
        <v>1404</v>
      </c>
      <c r="K10" s="45">
        <f t="shared" si="1"/>
        <v>832</v>
      </c>
      <c r="L10" s="45">
        <f t="shared" si="1"/>
        <v>552</v>
      </c>
      <c r="M10" s="45">
        <f t="shared" si="1"/>
        <v>20</v>
      </c>
      <c r="N10" s="45">
        <f t="shared" si="1"/>
        <v>0</v>
      </c>
      <c r="O10" s="45">
        <f t="shared" si="1"/>
        <v>54</v>
      </c>
      <c r="P10" s="45">
        <f t="shared" si="1"/>
        <v>18</v>
      </c>
      <c r="Q10" s="330">
        <f t="shared" si="1"/>
        <v>0</v>
      </c>
      <c r="R10" s="328">
        <f t="shared" si="1"/>
        <v>612</v>
      </c>
      <c r="S10" s="330">
        <f t="shared" si="1"/>
        <v>864</v>
      </c>
      <c r="T10" s="328">
        <f t="shared" si="1"/>
        <v>0</v>
      </c>
      <c r="U10" s="45">
        <f t="shared" si="1"/>
        <v>0</v>
      </c>
      <c r="V10" s="45">
        <f t="shared" si="1"/>
        <v>0</v>
      </c>
      <c r="W10" s="330">
        <f t="shared" si="1"/>
        <v>0</v>
      </c>
      <c r="X10" s="328">
        <f t="shared" si="1"/>
        <v>0</v>
      </c>
      <c r="Y10" s="45">
        <f t="shared" si="1"/>
        <v>0</v>
      </c>
      <c r="Z10" s="45">
        <f t="shared" si="1"/>
        <v>0</v>
      </c>
      <c r="AA10" s="330">
        <f t="shared" si="1"/>
        <v>0</v>
      </c>
      <c r="AB10" s="328">
        <f t="shared" si="1"/>
        <v>0</v>
      </c>
      <c r="AC10" s="45">
        <f t="shared" si="1"/>
        <v>0</v>
      </c>
      <c r="AD10" s="45">
        <f t="shared" si="1"/>
        <v>0</v>
      </c>
      <c r="AE10" s="45">
        <f t="shared" si="1"/>
        <v>0</v>
      </c>
      <c r="AF10" s="84"/>
      <c r="AG10" s="333">
        <f>R10+S10+T10+U10+V10+W10+X10+Y10+Z10+AA10+AB10+AC10+AD10+AE10</f>
        <v>1476</v>
      </c>
    </row>
    <row r="11" spans="1:33" ht="27" customHeight="1" thickBot="1" x14ac:dyDescent="0.2">
      <c r="A11" s="179"/>
      <c r="B11" s="229" t="s">
        <v>421</v>
      </c>
      <c r="C11" s="175"/>
      <c r="D11" s="60"/>
      <c r="E11" s="176"/>
      <c r="F11" s="291"/>
      <c r="G11" s="75"/>
      <c r="H11" s="67">
        <f>H12+H13+H14+H15+H16+H17+H18+H19</f>
        <v>952</v>
      </c>
      <c r="I11" s="67">
        <f t="shared" ref="I11:AE11" si="2">I12+I13+I14+I15+I16+I17+I18+I19</f>
        <v>0</v>
      </c>
      <c r="J11" s="67">
        <f t="shared" si="2"/>
        <v>906</v>
      </c>
      <c r="K11" s="67">
        <f t="shared" si="2"/>
        <v>516</v>
      </c>
      <c r="L11" s="67">
        <f t="shared" si="2"/>
        <v>390</v>
      </c>
      <c r="M11" s="67">
        <f t="shared" si="2"/>
        <v>0</v>
      </c>
      <c r="N11" s="67">
        <f t="shared" si="2"/>
        <v>0</v>
      </c>
      <c r="O11" s="67">
        <f t="shared" si="2"/>
        <v>36</v>
      </c>
      <c r="P11" s="67">
        <f t="shared" si="2"/>
        <v>10</v>
      </c>
      <c r="Q11" s="331">
        <f t="shared" si="2"/>
        <v>0</v>
      </c>
      <c r="R11" s="329">
        <f t="shared" si="2"/>
        <v>384</v>
      </c>
      <c r="S11" s="331">
        <f t="shared" si="2"/>
        <v>568</v>
      </c>
      <c r="T11" s="329">
        <f t="shared" si="2"/>
        <v>0</v>
      </c>
      <c r="U11" s="67">
        <f t="shared" si="2"/>
        <v>0</v>
      </c>
      <c r="V11" s="67">
        <f t="shared" si="2"/>
        <v>0</v>
      </c>
      <c r="W11" s="331">
        <f t="shared" si="2"/>
        <v>0</v>
      </c>
      <c r="X11" s="329">
        <f t="shared" si="2"/>
        <v>0</v>
      </c>
      <c r="Y11" s="67">
        <f t="shared" si="2"/>
        <v>0</v>
      </c>
      <c r="Z11" s="67">
        <f t="shared" si="2"/>
        <v>0</v>
      </c>
      <c r="AA11" s="331">
        <f t="shared" si="2"/>
        <v>0</v>
      </c>
      <c r="AB11" s="329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86"/>
      <c r="AG11" s="139"/>
    </row>
    <row r="12" spans="1:33" ht="13.5" customHeight="1" x14ac:dyDescent="0.15">
      <c r="A12" s="180" t="s">
        <v>423</v>
      </c>
      <c r="B12" s="228" t="s">
        <v>128</v>
      </c>
      <c r="C12" s="77"/>
      <c r="D12" s="60"/>
      <c r="E12" s="60"/>
      <c r="F12" s="66" t="s">
        <v>304</v>
      </c>
      <c r="G12" s="75"/>
      <c r="H12" s="384">
        <f>J12+O12+P12</f>
        <v>102</v>
      </c>
      <c r="I12" s="195"/>
      <c r="J12" s="196">
        <f>K12+L12+M12</f>
        <v>78</v>
      </c>
      <c r="K12" s="195">
        <v>78</v>
      </c>
      <c r="L12" s="195"/>
      <c r="M12" s="195"/>
      <c r="N12" s="197"/>
      <c r="O12" s="197">
        <v>18</v>
      </c>
      <c r="P12" s="197">
        <v>6</v>
      </c>
      <c r="Q12" s="198"/>
      <c r="R12" s="205">
        <v>34</v>
      </c>
      <c r="S12" s="207">
        <v>68</v>
      </c>
      <c r="T12" s="270"/>
      <c r="U12" s="269"/>
      <c r="V12" s="264"/>
      <c r="W12" s="76"/>
      <c r="X12" s="252"/>
      <c r="Y12" s="46"/>
      <c r="Z12" s="278"/>
      <c r="AA12" s="311"/>
      <c r="AB12" s="269"/>
      <c r="AC12" s="269"/>
      <c r="AD12" s="264"/>
      <c r="AE12" s="76"/>
      <c r="AF12" s="86"/>
      <c r="AG12" s="333">
        <f>R12+S12+U12+W12+Y12+ AA12         +AC12+AE12</f>
        <v>102</v>
      </c>
    </row>
    <row r="13" spans="1:33" ht="13.5" customHeight="1" x14ac:dyDescent="0.15">
      <c r="A13" s="180" t="s">
        <v>424</v>
      </c>
      <c r="B13" s="181" t="s">
        <v>129</v>
      </c>
      <c r="C13" s="77"/>
      <c r="D13" s="60"/>
      <c r="E13" s="60"/>
      <c r="F13" s="66" t="s">
        <v>305</v>
      </c>
      <c r="G13" s="75"/>
      <c r="H13" s="384">
        <f t="shared" ref="H13:H19" si="3">J13+O13+P13</f>
        <v>118</v>
      </c>
      <c r="I13" s="195"/>
      <c r="J13" s="196">
        <f t="shared" ref="J13:J19" si="4">K13+L13+M13</f>
        <v>118</v>
      </c>
      <c r="K13" s="195">
        <v>118</v>
      </c>
      <c r="L13" s="199"/>
      <c r="M13" s="195"/>
      <c r="N13" s="197"/>
      <c r="O13" s="197"/>
      <c r="P13" s="197"/>
      <c r="Q13" s="198"/>
      <c r="R13" s="205">
        <v>58</v>
      </c>
      <c r="S13" s="206">
        <v>60</v>
      </c>
      <c r="T13" s="270"/>
      <c r="U13" s="269"/>
      <c r="V13" s="264"/>
      <c r="W13" s="76"/>
      <c r="X13" s="252"/>
      <c r="Y13" s="46"/>
      <c r="Z13" s="278"/>
      <c r="AA13" s="311"/>
      <c r="AB13" s="269"/>
      <c r="AC13" s="269"/>
      <c r="AD13" s="264"/>
      <c r="AE13" s="76"/>
      <c r="AF13" s="86"/>
      <c r="AG13" s="333">
        <f t="shared" ref="AG13:AG78" si="5">R13+S13+U13+W13+Y13+ AA13         +AC13+AE13</f>
        <v>118</v>
      </c>
    </row>
    <row r="14" spans="1:33" ht="13.5" customHeight="1" x14ac:dyDescent="0.15">
      <c r="A14" s="180" t="s">
        <v>425</v>
      </c>
      <c r="B14" s="181" t="s">
        <v>9</v>
      </c>
      <c r="C14" s="77"/>
      <c r="D14" s="60"/>
      <c r="E14" s="60"/>
      <c r="F14" s="66" t="s">
        <v>305</v>
      </c>
      <c r="G14" s="75"/>
      <c r="H14" s="384">
        <f t="shared" si="3"/>
        <v>116</v>
      </c>
      <c r="I14" s="195"/>
      <c r="J14" s="196">
        <f t="shared" si="4"/>
        <v>116</v>
      </c>
      <c r="K14" s="195"/>
      <c r="L14" s="195">
        <v>116</v>
      </c>
      <c r="M14" s="195"/>
      <c r="N14" s="197"/>
      <c r="O14" s="197"/>
      <c r="P14" s="197"/>
      <c r="Q14" s="198"/>
      <c r="R14" s="205">
        <v>52</v>
      </c>
      <c r="S14" s="206">
        <v>64</v>
      </c>
      <c r="T14" s="270"/>
      <c r="U14" s="269"/>
      <c r="V14" s="264"/>
      <c r="W14" s="76"/>
      <c r="X14" s="252"/>
      <c r="Y14" s="46"/>
      <c r="Z14" s="278"/>
      <c r="AA14" s="311"/>
      <c r="AB14" s="269"/>
      <c r="AC14" s="269"/>
      <c r="AD14" s="264"/>
      <c r="AE14" s="76"/>
      <c r="AF14" s="86"/>
      <c r="AG14" s="333">
        <f t="shared" si="5"/>
        <v>116</v>
      </c>
    </row>
    <row r="15" spans="1:33" ht="15.75" customHeight="1" x14ac:dyDescent="0.15">
      <c r="A15" s="182" t="s">
        <v>426</v>
      </c>
      <c r="B15" s="191" t="s">
        <v>3</v>
      </c>
      <c r="C15" s="77"/>
      <c r="D15" s="60"/>
      <c r="E15" s="60"/>
      <c r="F15" s="66" t="s">
        <v>304</v>
      </c>
      <c r="G15" s="75"/>
      <c r="H15" s="384">
        <f t="shared" si="3"/>
        <v>278</v>
      </c>
      <c r="I15" s="195"/>
      <c r="J15" s="196">
        <f t="shared" si="4"/>
        <v>256</v>
      </c>
      <c r="K15" s="195">
        <v>128</v>
      </c>
      <c r="L15" s="195">
        <v>128</v>
      </c>
      <c r="M15" s="195"/>
      <c r="N15" s="197"/>
      <c r="O15" s="197">
        <v>18</v>
      </c>
      <c r="P15" s="197">
        <v>4</v>
      </c>
      <c r="Q15" s="198"/>
      <c r="R15" s="205">
        <v>102</v>
      </c>
      <c r="S15" s="206">
        <v>176</v>
      </c>
      <c r="T15" s="270"/>
      <c r="U15" s="269"/>
      <c r="V15" s="264"/>
      <c r="W15" s="76"/>
      <c r="X15" s="252"/>
      <c r="Y15" s="46"/>
      <c r="Z15" s="278"/>
      <c r="AA15" s="311"/>
      <c r="AB15" s="269"/>
      <c r="AC15" s="269"/>
      <c r="AD15" s="264"/>
      <c r="AE15" s="76"/>
      <c r="AF15" s="86"/>
      <c r="AG15" s="313">
        <f t="shared" si="5"/>
        <v>278</v>
      </c>
    </row>
    <row r="16" spans="1:33" ht="13.5" customHeight="1" x14ac:dyDescent="0.15">
      <c r="A16" s="180" t="s">
        <v>427</v>
      </c>
      <c r="B16" s="181" t="s">
        <v>26</v>
      </c>
      <c r="C16" s="77"/>
      <c r="D16" s="60"/>
      <c r="E16" s="60"/>
      <c r="F16" s="66" t="s">
        <v>305</v>
      </c>
      <c r="G16" s="75"/>
      <c r="H16" s="384">
        <f t="shared" si="3"/>
        <v>116</v>
      </c>
      <c r="I16" s="195"/>
      <c r="J16" s="196">
        <f t="shared" si="4"/>
        <v>116</v>
      </c>
      <c r="K16" s="195">
        <v>116</v>
      </c>
      <c r="L16" s="195"/>
      <c r="M16" s="195"/>
      <c r="N16" s="197"/>
      <c r="O16" s="197"/>
      <c r="P16" s="197"/>
      <c r="Q16" s="198"/>
      <c r="R16" s="205">
        <v>52</v>
      </c>
      <c r="S16" s="206">
        <v>64</v>
      </c>
      <c r="T16" s="270"/>
      <c r="U16" s="269"/>
      <c r="V16" s="264"/>
      <c r="W16" s="76"/>
      <c r="X16" s="252"/>
      <c r="Y16" s="46"/>
      <c r="Z16" s="278"/>
      <c r="AA16" s="311"/>
      <c r="AB16" s="269"/>
      <c r="AC16" s="269"/>
      <c r="AD16" s="264"/>
      <c r="AE16" s="76"/>
      <c r="AF16" s="86"/>
      <c r="AG16" s="313">
        <f t="shared" si="5"/>
        <v>116</v>
      </c>
    </row>
    <row r="17" spans="1:33" ht="15" customHeight="1" x14ac:dyDescent="0.15">
      <c r="A17" s="180" t="s">
        <v>428</v>
      </c>
      <c r="B17" s="181" t="s">
        <v>22</v>
      </c>
      <c r="C17" s="77"/>
      <c r="D17" s="60"/>
      <c r="E17" s="60"/>
      <c r="F17" s="66" t="s">
        <v>305</v>
      </c>
      <c r="G17" s="75"/>
      <c r="H17" s="384">
        <f t="shared" si="3"/>
        <v>116</v>
      </c>
      <c r="I17" s="195"/>
      <c r="J17" s="196">
        <f t="shared" si="4"/>
        <v>116</v>
      </c>
      <c r="K17" s="195"/>
      <c r="L17" s="195">
        <v>116</v>
      </c>
      <c r="M17" s="195"/>
      <c r="N17" s="197"/>
      <c r="O17" s="197"/>
      <c r="P17" s="197"/>
      <c r="Q17" s="198"/>
      <c r="R17" s="205">
        <v>52</v>
      </c>
      <c r="S17" s="206">
        <v>64</v>
      </c>
      <c r="T17" s="270"/>
      <c r="U17" s="269"/>
      <c r="V17" s="264"/>
      <c r="W17" s="76"/>
      <c r="X17" s="252"/>
      <c r="Y17" s="46"/>
      <c r="Z17" s="278"/>
      <c r="AA17" s="311"/>
      <c r="AB17" s="269"/>
      <c r="AC17" s="269"/>
      <c r="AD17" s="264"/>
      <c r="AE17" s="188"/>
      <c r="AF17" s="86"/>
      <c r="AG17" s="313">
        <f t="shared" si="5"/>
        <v>116</v>
      </c>
    </row>
    <row r="18" spans="1:33" ht="25.5" customHeight="1" x14ac:dyDescent="0.15">
      <c r="A18" s="180" t="s">
        <v>429</v>
      </c>
      <c r="B18" s="181" t="s">
        <v>130</v>
      </c>
      <c r="C18" s="77"/>
      <c r="D18" s="60"/>
      <c r="E18" s="60"/>
      <c r="F18" s="66" t="s">
        <v>305</v>
      </c>
      <c r="G18" s="75"/>
      <c r="H18" s="384">
        <f t="shared" si="3"/>
        <v>70</v>
      </c>
      <c r="I18" s="195"/>
      <c r="J18" s="196">
        <f t="shared" si="4"/>
        <v>70</v>
      </c>
      <c r="K18" s="199">
        <v>40</v>
      </c>
      <c r="L18" s="199">
        <v>30</v>
      </c>
      <c r="M18" s="195"/>
      <c r="N18" s="197"/>
      <c r="O18" s="197"/>
      <c r="P18" s="197"/>
      <c r="Q18" s="198"/>
      <c r="R18" s="205">
        <v>34</v>
      </c>
      <c r="S18" s="206">
        <v>36</v>
      </c>
      <c r="T18" s="270"/>
      <c r="U18" s="269"/>
      <c r="V18" s="264"/>
      <c r="W18" s="76"/>
      <c r="X18" s="252"/>
      <c r="Y18" s="46"/>
      <c r="Z18" s="278"/>
      <c r="AA18" s="311"/>
      <c r="AB18" s="269"/>
      <c r="AC18" s="269"/>
      <c r="AD18" s="264"/>
      <c r="AE18" s="76"/>
      <c r="AF18" s="86"/>
      <c r="AG18" s="313">
        <f t="shared" si="5"/>
        <v>70</v>
      </c>
    </row>
    <row r="19" spans="1:33" ht="13.5" customHeight="1" x14ac:dyDescent="0.15">
      <c r="A19" s="180" t="s">
        <v>430</v>
      </c>
      <c r="B19" s="181" t="s">
        <v>253</v>
      </c>
      <c r="C19" s="77"/>
      <c r="D19" s="60"/>
      <c r="E19" s="60"/>
      <c r="F19" s="66" t="s">
        <v>261</v>
      </c>
      <c r="G19" s="75"/>
      <c r="H19" s="384">
        <f t="shared" si="3"/>
        <v>36</v>
      </c>
      <c r="I19" s="195"/>
      <c r="J19" s="196">
        <f t="shared" si="4"/>
        <v>36</v>
      </c>
      <c r="K19" s="199">
        <v>36</v>
      </c>
      <c r="L19" s="199"/>
      <c r="M19" s="195"/>
      <c r="N19" s="197"/>
      <c r="O19" s="197"/>
      <c r="P19" s="197"/>
      <c r="Q19" s="198"/>
      <c r="R19" s="205"/>
      <c r="S19" s="207">
        <v>36</v>
      </c>
      <c r="T19" s="270"/>
      <c r="U19" s="269"/>
      <c r="V19" s="264"/>
      <c r="W19" s="76"/>
      <c r="X19" s="252"/>
      <c r="Y19" s="46"/>
      <c r="Z19" s="278"/>
      <c r="AA19" s="311"/>
      <c r="AB19" s="269"/>
      <c r="AC19" s="269"/>
      <c r="AD19" s="264"/>
      <c r="AE19" s="76"/>
      <c r="AF19" s="86"/>
      <c r="AG19" s="313">
        <f t="shared" si="5"/>
        <v>36</v>
      </c>
    </row>
    <row r="20" spans="1:33" s="30" customFormat="1" ht="35.25" customHeight="1" thickBot="1" x14ac:dyDescent="0.2">
      <c r="A20" s="189"/>
      <c r="B20" s="183" t="s">
        <v>422</v>
      </c>
      <c r="C20" s="78"/>
      <c r="D20" s="32"/>
      <c r="E20" s="32"/>
      <c r="F20" s="66"/>
      <c r="G20" s="161"/>
      <c r="H20" s="204">
        <f>H21+H22+H23</f>
        <v>296</v>
      </c>
      <c r="I20" s="204">
        <f t="shared" ref="I20:AE20" si="6">I21+I22+I23</f>
        <v>0</v>
      </c>
      <c r="J20" s="204">
        <f t="shared" si="6"/>
        <v>270</v>
      </c>
      <c r="K20" s="204">
        <f t="shared" si="6"/>
        <v>136</v>
      </c>
      <c r="L20" s="204">
        <f t="shared" si="6"/>
        <v>134</v>
      </c>
      <c r="M20" s="204">
        <f t="shared" si="6"/>
        <v>0</v>
      </c>
      <c r="N20" s="204">
        <f t="shared" si="6"/>
        <v>0</v>
      </c>
      <c r="O20" s="204">
        <f t="shared" si="6"/>
        <v>18</v>
      </c>
      <c r="P20" s="204">
        <f t="shared" si="6"/>
        <v>8</v>
      </c>
      <c r="Q20" s="426">
        <f t="shared" si="6"/>
        <v>0</v>
      </c>
      <c r="R20" s="332">
        <f t="shared" si="6"/>
        <v>120</v>
      </c>
      <c r="S20" s="426">
        <f t="shared" si="6"/>
        <v>176</v>
      </c>
      <c r="T20" s="332">
        <f t="shared" si="6"/>
        <v>0</v>
      </c>
      <c r="U20" s="204">
        <f t="shared" si="6"/>
        <v>0</v>
      </c>
      <c r="V20" s="204">
        <f t="shared" si="6"/>
        <v>0</v>
      </c>
      <c r="W20" s="426">
        <f t="shared" si="6"/>
        <v>0</v>
      </c>
      <c r="X20" s="332">
        <f t="shared" si="6"/>
        <v>0</v>
      </c>
      <c r="Y20" s="204">
        <f t="shared" si="6"/>
        <v>0</v>
      </c>
      <c r="Z20" s="204">
        <f t="shared" si="6"/>
        <v>0</v>
      </c>
      <c r="AA20" s="426">
        <f t="shared" si="6"/>
        <v>0</v>
      </c>
      <c r="AB20" s="332">
        <f t="shared" si="6"/>
        <v>0</v>
      </c>
      <c r="AC20" s="204">
        <f t="shared" si="6"/>
        <v>0</v>
      </c>
      <c r="AD20" s="204">
        <f t="shared" si="6"/>
        <v>0</v>
      </c>
      <c r="AE20" s="204">
        <f t="shared" si="6"/>
        <v>0</v>
      </c>
      <c r="AF20" s="53"/>
      <c r="AG20" s="333">
        <f t="shared" si="5"/>
        <v>296</v>
      </c>
    </row>
    <row r="21" spans="1:33" ht="13.5" customHeight="1" thickBot="1" x14ac:dyDescent="0.2">
      <c r="A21" s="182" t="s">
        <v>431</v>
      </c>
      <c r="B21" s="191" t="s">
        <v>258</v>
      </c>
      <c r="C21" s="42"/>
      <c r="D21" s="169"/>
      <c r="E21" s="169"/>
      <c r="F21" s="66" t="s">
        <v>305</v>
      </c>
      <c r="G21" s="190"/>
      <c r="H21" s="384">
        <f>J21+O21+P21</f>
        <v>100</v>
      </c>
      <c r="I21" s="195"/>
      <c r="J21" s="196">
        <f>K21+L21+M21</f>
        <v>100</v>
      </c>
      <c r="K21" s="195"/>
      <c r="L21" s="195">
        <v>100</v>
      </c>
      <c r="M21" s="195"/>
      <c r="N21" s="197"/>
      <c r="O21" s="197"/>
      <c r="P21" s="197"/>
      <c r="Q21" s="198"/>
      <c r="R21" s="205">
        <v>52</v>
      </c>
      <c r="S21" s="207">
        <v>48</v>
      </c>
      <c r="T21" s="270"/>
      <c r="U21" s="269"/>
      <c r="V21" s="264"/>
      <c r="W21" s="76"/>
      <c r="X21" s="252"/>
      <c r="Y21" s="252"/>
      <c r="Z21" s="278"/>
      <c r="AA21" s="311"/>
      <c r="AB21" s="269"/>
      <c r="AC21" s="269"/>
      <c r="AD21" s="264"/>
      <c r="AE21" s="76"/>
      <c r="AF21" s="85"/>
      <c r="AG21" s="313">
        <f t="shared" si="5"/>
        <v>100</v>
      </c>
    </row>
    <row r="22" spans="1:33" ht="13.5" customHeight="1" thickBot="1" x14ac:dyDescent="0.2">
      <c r="A22" s="182" t="s">
        <v>432</v>
      </c>
      <c r="B22" s="191" t="s">
        <v>5</v>
      </c>
      <c r="C22" s="184"/>
      <c r="D22" s="185"/>
      <c r="E22" s="186"/>
      <c r="F22" s="66" t="s">
        <v>304</v>
      </c>
      <c r="G22" s="187"/>
      <c r="H22" s="384">
        <f t="shared" ref="H22:H23" si="7">J22+O22+P22</f>
        <v>160</v>
      </c>
      <c r="I22" s="200"/>
      <c r="J22" s="196">
        <f t="shared" ref="J22:J23" si="8">K22+L22+M22</f>
        <v>134</v>
      </c>
      <c r="K22" s="201">
        <v>100</v>
      </c>
      <c r="L22" s="201">
        <v>34</v>
      </c>
      <c r="M22" s="202"/>
      <c r="N22" s="203"/>
      <c r="O22" s="203">
        <v>18</v>
      </c>
      <c r="P22" s="203">
        <v>8</v>
      </c>
      <c r="Q22" s="198"/>
      <c r="R22" s="208">
        <v>68</v>
      </c>
      <c r="S22" s="207">
        <v>92</v>
      </c>
      <c r="T22" s="273"/>
      <c r="U22" s="271"/>
      <c r="V22" s="265"/>
      <c r="W22" s="188"/>
      <c r="X22" s="284"/>
      <c r="Y22" s="284"/>
      <c r="Z22" s="279"/>
      <c r="AA22" s="312"/>
      <c r="AB22" s="271"/>
      <c r="AC22" s="271"/>
      <c r="AD22" s="265"/>
      <c r="AE22" s="188"/>
      <c r="AF22" s="86"/>
      <c r="AG22" s="313">
        <f t="shared" si="5"/>
        <v>160</v>
      </c>
    </row>
    <row r="23" spans="1:33" s="30" customFormat="1" ht="13.5" customHeight="1" thickTop="1" x14ac:dyDescent="0.15">
      <c r="A23" s="180" t="s">
        <v>433</v>
      </c>
      <c r="B23" s="181" t="s">
        <v>311</v>
      </c>
      <c r="C23" s="99"/>
      <c r="D23" s="99"/>
      <c r="E23" s="100"/>
      <c r="F23" s="66" t="s">
        <v>261</v>
      </c>
      <c r="G23" s="75"/>
      <c r="H23" s="384">
        <f t="shared" si="7"/>
        <v>36</v>
      </c>
      <c r="I23" s="200"/>
      <c r="J23" s="196">
        <f t="shared" si="8"/>
        <v>36</v>
      </c>
      <c r="K23" s="199">
        <v>36</v>
      </c>
      <c r="L23" s="199"/>
      <c r="M23" s="195"/>
      <c r="N23" s="197"/>
      <c r="O23" s="197"/>
      <c r="P23" s="197"/>
      <c r="Q23" s="198"/>
      <c r="R23" s="205"/>
      <c r="S23" s="207">
        <v>36</v>
      </c>
      <c r="T23" s="270"/>
      <c r="U23" s="269"/>
      <c r="V23" s="264"/>
      <c r="W23" s="76"/>
      <c r="X23" s="285"/>
      <c r="Y23" s="252"/>
      <c r="Z23" s="278"/>
      <c r="AA23" s="311"/>
      <c r="AB23" s="283"/>
      <c r="AC23" s="283"/>
      <c r="AD23" s="280"/>
      <c r="AE23" s="76"/>
      <c r="AF23" s="350"/>
      <c r="AG23" s="313">
        <f t="shared" si="5"/>
        <v>36</v>
      </c>
    </row>
    <row r="24" spans="1:33" s="30" customFormat="1" ht="13.5" customHeight="1" x14ac:dyDescent="0.15">
      <c r="A24" s="180"/>
      <c r="B24" s="191" t="s">
        <v>259</v>
      </c>
      <c r="C24" s="99"/>
      <c r="D24" s="99"/>
      <c r="E24" s="100"/>
      <c r="F24" s="66"/>
      <c r="G24" s="75"/>
      <c r="H24" s="67">
        <f>H25+H26+H27</f>
        <v>228</v>
      </c>
      <c r="I24" s="67">
        <f t="shared" ref="I24:AE24" si="9">I25+I26+I27</f>
        <v>0</v>
      </c>
      <c r="J24" s="67">
        <f t="shared" si="9"/>
        <v>228</v>
      </c>
      <c r="K24" s="67">
        <f t="shared" si="9"/>
        <v>180</v>
      </c>
      <c r="L24" s="67">
        <f t="shared" si="9"/>
        <v>28</v>
      </c>
      <c r="M24" s="67">
        <f t="shared" si="9"/>
        <v>20</v>
      </c>
      <c r="N24" s="67">
        <f t="shared" si="9"/>
        <v>0</v>
      </c>
      <c r="O24" s="67">
        <f t="shared" si="9"/>
        <v>0</v>
      </c>
      <c r="P24" s="67">
        <f t="shared" si="9"/>
        <v>0</v>
      </c>
      <c r="Q24" s="331">
        <f t="shared" si="9"/>
        <v>0</v>
      </c>
      <c r="R24" s="329">
        <f t="shared" si="9"/>
        <v>108</v>
      </c>
      <c r="S24" s="331">
        <f t="shared" si="9"/>
        <v>120</v>
      </c>
      <c r="T24" s="329">
        <f t="shared" si="9"/>
        <v>0</v>
      </c>
      <c r="U24" s="67">
        <f t="shared" si="9"/>
        <v>0</v>
      </c>
      <c r="V24" s="67">
        <f t="shared" si="9"/>
        <v>0</v>
      </c>
      <c r="W24" s="331">
        <f t="shared" si="9"/>
        <v>0</v>
      </c>
      <c r="X24" s="329">
        <f t="shared" si="9"/>
        <v>0</v>
      </c>
      <c r="Y24" s="67">
        <f t="shared" si="9"/>
        <v>0</v>
      </c>
      <c r="Z24" s="67">
        <f t="shared" si="9"/>
        <v>0</v>
      </c>
      <c r="AA24" s="331">
        <f t="shared" si="9"/>
        <v>0</v>
      </c>
      <c r="AB24" s="329">
        <f t="shared" si="9"/>
        <v>0</v>
      </c>
      <c r="AC24" s="67">
        <f t="shared" si="9"/>
        <v>0</v>
      </c>
      <c r="AD24" s="67">
        <f t="shared" si="9"/>
        <v>0</v>
      </c>
      <c r="AE24" s="67">
        <f t="shared" si="9"/>
        <v>0</v>
      </c>
      <c r="AF24" s="172"/>
      <c r="AG24" s="333">
        <f t="shared" si="5"/>
        <v>228</v>
      </c>
    </row>
    <row r="25" spans="1:33" s="30" customFormat="1" ht="13.5" customHeight="1" x14ac:dyDescent="0.15">
      <c r="A25" s="180" t="s">
        <v>434</v>
      </c>
      <c r="B25" s="181" t="s">
        <v>131</v>
      </c>
      <c r="C25" s="99"/>
      <c r="D25" s="99"/>
      <c r="E25" s="100"/>
      <c r="F25" s="66" t="s">
        <v>305</v>
      </c>
      <c r="G25" s="75"/>
      <c r="H25" s="384">
        <f t="shared" ref="H25:H26" si="10">J25+O25+P25</f>
        <v>78</v>
      </c>
      <c r="I25" s="200"/>
      <c r="J25" s="196">
        <f t="shared" ref="J25:J26" si="11">K25+L25+M25</f>
        <v>78</v>
      </c>
      <c r="K25" s="199">
        <v>50</v>
      </c>
      <c r="L25" s="199">
        <v>28</v>
      </c>
      <c r="M25" s="195"/>
      <c r="N25" s="197"/>
      <c r="O25" s="197"/>
      <c r="P25" s="197"/>
      <c r="Q25" s="198"/>
      <c r="R25" s="205">
        <v>34</v>
      </c>
      <c r="S25" s="207">
        <v>44</v>
      </c>
      <c r="T25" s="270"/>
      <c r="U25" s="269"/>
      <c r="V25" s="264"/>
      <c r="W25" s="76"/>
      <c r="X25" s="252"/>
      <c r="Y25" s="252"/>
      <c r="Z25" s="278"/>
      <c r="AA25" s="311"/>
      <c r="AB25" s="269"/>
      <c r="AC25" s="269"/>
      <c r="AD25" s="264"/>
      <c r="AE25" s="76"/>
      <c r="AF25" s="424"/>
      <c r="AG25" s="425"/>
    </row>
    <row r="26" spans="1:33" s="30" customFormat="1" ht="13.5" customHeight="1" x14ac:dyDescent="0.15">
      <c r="A26" s="180" t="s">
        <v>435</v>
      </c>
      <c r="B26" s="181" t="s">
        <v>408</v>
      </c>
      <c r="C26" s="99"/>
      <c r="D26" s="99"/>
      <c r="E26" s="100"/>
      <c r="F26" s="66" t="s">
        <v>305</v>
      </c>
      <c r="G26" s="75"/>
      <c r="H26" s="384">
        <f t="shared" si="10"/>
        <v>108</v>
      </c>
      <c r="I26" s="200"/>
      <c r="J26" s="196">
        <f t="shared" si="11"/>
        <v>108</v>
      </c>
      <c r="K26" s="199">
        <v>108</v>
      </c>
      <c r="L26" s="199"/>
      <c r="M26" s="195"/>
      <c r="N26" s="197"/>
      <c r="O26" s="197"/>
      <c r="P26" s="197"/>
      <c r="Q26" s="198"/>
      <c r="R26" s="205">
        <v>52</v>
      </c>
      <c r="S26" s="207">
        <v>56</v>
      </c>
      <c r="T26" s="270"/>
      <c r="U26" s="269"/>
      <c r="V26" s="264"/>
      <c r="W26" s="76"/>
      <c r="X26" s="285"/>
      <c r="Y26" s="252"/>
      <c r="Z26" s="278"/>
      <c r="AA26" s="311"/>
      <c r="AB26" s="283"/>
      <c r="AC26" s="283"/>
      <c r="AD26" s="280"/>
      <c r="AE26" s="76"/>
      <c r="AF26" s="424"/>
      <c r="AG26" s="425"/>
    </row>
    <row r="27" spans="1:33" ht="13.5" customHeight="1" thickBot="1" x14ac:dyDescent="0.2">
      <c r="A27" s="180" t="s">
        <v>436</v>
      </c>
      <c r="B27" s="181" t="s">
        <v>260</v>
      </c>
      <c r="C27" s="60"/>
      <c r="D27" s="60"/>
      <c r="E27" s="176"/>
      <c r="F27" s="92" t="s">
        <v>202</v>
      </c>
      <c r="G27" s="75"/>
      <c r="H27" s="194">
        <v>42</v>
      </c>
      <c r="I27" s="195"/>
      <c r="J27" s="196">
        <v>42</v>
      </c>
      <c r="K27" s="195">
        <v>22</v>
      </c>
      <c r="L27" s="195"/>
      <c r="M27" s="195">
        <v>20</v>
      </c>
      <c r="N27" s="197"/>
      <c r="O27" s="197"/>
      <c r="P27" s="197"/>
      <c r="Q27" s="427"/>
      <c r="R27" s="252">
        <v>22</v>
      </c>
      <c r="S27" s="212">
        <v>20</v>
      </c>
      <c r="T27" s="253"/>
      <c r="U27" s="44"/>
      <c r="V27" s="264"/>
      <c r="W27" s="76"/>
      <c r="X27" s="252"/>
      <c r="Y27" s="252"/>
      <c r="Z27" s="278"/>
      <c r="AA27" s="311"/>
      <c r="AB27" s="269"/>
      <c r="AC27" s="269"/>
      <c r="AD27" s="264"/>
      <c r="AE27" s="76"/>
      <c r="AF27" s="86"/>
      <c r="AG27" s="313">
        <f t="shared" si="5"/>
        <v>42</v>
      </c>
    </row>
    <row r="28" spans="1:33" ht="23.25" customHeight="1" thickBot="1" x14ac:dyDescent="0.2">
      <c r="A28" s="21" t="s">
        <v>20</v>
      </c>
      <c r="B28" s="105" t="s">
        <v>21</v>
      </c>
      <c r="C28" s="21"/>
      <c r="D28" s="21"/>
      <c r="E28" s="52"/>
      <c r="F28" s="91"/>
      <c r="G28" s="41"/>
      <c r="H28" s="23">
        <f>SUM(H29+H30+H31+H32+H33+H34)</f>
        <v>568</v>
      </c>
      <c r="I28" s="23">
        <f t="shared" ref="I28:AE28" si="12">SUM(I29+I30+I31+I32+I33+I34)</f>
        <v>60</v>
      </c>
      <c r="J28" s="23">
        <f t="shared" si="12"/>
        <v>508</v>
      </c>
      <c r="K28" s="23">
        <f t="shared" si="12"/>
        <v>160</v>
      </c>
      <c r="L28" s="23">
        <f t="shared" si="12"/>
        <v>348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335">
        <f t="shared" si="12"/>
        <v>0</v>
      </c>
      <c r="R28" s="334">
        <f t="shared" si="12"/>
        <v>0</v>
      </c>
      <c r="S28" s="335">
        <f t="shared" si="12"/>
        <v>0</v>
      </c>
      <c r="T28" s="334">
        <f t="shared" si="12"/>
        <v>16</v>
      </c>
      <c r="U28" s="23">
        <f t="shared" si="12"/>
        <v>122</v>
      </c>
      <c r="V28" s="23">
        <f t="shared" si="12"/>
        <v>18</v>
      </c>
      <c r="W28" s="335">
        <f t="shared" si="12"/>
        <v>144</v>
      </c>
      <c r="X28" s="334">
        <f t="shared" si="12"/>
        <v>20</v>
      </c>
      <c r="Y28" s="23">
        <f t="shared" si="12"/>
        <v>152</v>
      </c>
      <c r="Z28" s="23">
        <f t="shared" si="12"/>
        <v>6</v>
      </c>
      <c r="AA28" s="335">
        <f t="shared" si="12"/>
        <v>90</v>
      </c>
      <c r="AB28" s="334">
        <f t="shared" si="12"/>
        <v>0</v>
      </c>
      <c r="AC28" s="23">
        <f t="shared" si="12"/>
        <v>0</v>
      </c>
      <c r="AD28" s="23">
        <f t="shared" si="12"/>
        <v>0</v>
      </c>
      <c r="AE28" s="335">
        <f t="shared" si="12"/>
        <v>0</v>
      </c>
      <c r="AF28" s="85"/>
      <c r="AG28" s="313">
        <f t="shared" si="5"/>
        <v>508</v>
      </c>
    </row>
    <row r="29" spans="1:33" ht="13.5" customHeight="1" x14ac:dyDescent="0.15">
      <c r="A29" s="15" t="s">
        <v>23</v>
      </c>
      <c r="B29" s="16" t="s">
        <v>24</v>
      </c>
      <c r="C29" s="17"/>
      <c r="D29" s="17"/>
      <c r="E29" s="63"/>
      <c r="F29" s="92" t="s">
        <v>202</v>
      </c>
      <c r="G29" s="77"/>
      <c r="H29" s="68">
        <f>I29+J29+O29+P29</f>
        <v>54</v>
      </c>
      <c r="I29" s="69">
        <v>6</v>
      </c>
      <c r="J29" s="70">
        <f t="shared" ref="J29:J34" si="13">K29+L29+M29+N29+O29+Q29</f>
        <v>48</v>
      </c>
      <c r="K29" s="68">
        <v>48</v>
      </c>
      <c r="L29" s="62"/>
      <c r="M29" s="171"/>
      <c r="N29" s="171"/>
      <c r="O29" s="171"/>
      <c r="P29" s="387"/>
      <c r="Q29" s="37"/>
      <c r="R29" s="253"/>
      <c r="S29" s="212"/>
      <c r="T29" s="274"/>
      <c r="U29" s="272"/>
      <c r="V29" s="266"/>
      <c r="W29" s="37"/>
      <c r="X29" s="253">
        <v>6</v>
      </c>
      <c r="Y29" s="253">
        <v>48</v>
      </c>
      <c r="Z29" s="81"/>
      <c r="AA29" s="212"/>
      <c r="AB29" s="20"/>
      <c r="AC29" s="20"/>
      <c r="AD29" s="19"/>
      <c r="AE29" s="37"/>
      <c r="AF29" s="86"/>
      <c r="AG29" s="313">
        <f t="shared" si="5"/>
        <v>48</v>
      </c>
    </row>
    <row r="30" spans="1:33" ht="13.5" customHeight="1" x14ac:dyDescent="0.15">
      <c r="A30" s="15" t="s">
        <v>25</v>
      </c>
      <c r="B30" s="16" t="s">
        <v>26</v>
      </c>
      <c r="C30" s="17"/>
      <c r="D30" s="17"/>
      <c r="E30" s="63"/>
      <c r="F30" s="92" t="s">
        <v>207</v>
      </c>
      <c r="G30" s="77"/>
      <c r="H30" s="68">
        <f t="shared" ref="H30:H34" si="14">I30+J30+O30+P30</f>
        <v>60</v>
      </c>
      <c r="I30" s="69">
        <v>6</v>
      </c>
      <c r="J30" s="70">
        <f t="shared" si="13"/>
        <v>54</v>
      </c>
      <c r="K30" s="68">
        <v>54</v>
      </c>
      <c r="L30" s="62"/>
      <c r="M30" s="171"/>
      <c r="N30" s="171"/>
      <c r="O30" s="171"/>
      <c r="P30" s="387"/>
      <c r="Q30" s="37"/>
      <c r="R30" s="253"/>
      <c r="S30" s="212"/>
      <c r="T30" s="253">
        <v>6</v>
      </c>
      <c r="U30" s="20">
        <v>54</v>
      </c>
      <c r="V30" s="19"/>
      <c r="W30" s="37"/>
      <c r="X30" s="253"/>
      <c r="Y30" s="253"/>
      <c r="Z30" s="59"/>
      <c r="AA30" s="212"/>
      <c r="AB30" s="20"/>
      <c r="AC30" s="20"/>
      <c r="AD30" s="19"/>
      <c r="AE30" s="37"/>
      <c r="AF30" s="86"/>
      <c r="AG30" s="313">
        <f t="shared" si="5"/>
        <v>54</v>
      </c>
    </row>
    <row r="31" spans="1:33" ht="21.75" customHeight="1" x14ac:dyDescent="0.15">
      <c r="A31" s="15" t="s">
        <v>27</v>
      </c>
      <c r="B31" s="150" t="s">
        <v>285</v>
      </c>
      <c r="C31" s="17"/>
      <c r="D31" s="17"/>
      <c r="E31" s="63"/>
      <c r="F31" s="92" t="s">
        <v>313</v>
      </c>
      <c r="G31" s="77"/>
      <c r="H31" s="68">
        <f t="shared" si="14"/>
        <v>172</v>
      </c>
      <c r="I31" s="69">
        <v>0</v>
      </c>
      <c r="J31" s="70">
        <f t="shared" si="13"/>
        <v>172</v>
      </c>
      <c r="K31" s="62"/>
      <c r="L31" s="62">
        <v>172</v>
      </c>
      <c r="M31" s="171"/>
      <c r="N31" s="171"/>
      <c r="O31" s="171"/>
      <c r="P31" s="387"/>
      <c r="Q31" s="37"/>
      <c r="R31" s="253"/>
      <c r="S31" s="212"/>
      <c r="T31" s="253"/>
      <c r="U31" s="20">
        <v>34</v>
      </c>
      <c r="V31" s="19"/>
      <c r="W31" s="37">
        <v>60</v>
      </c>
      <c r="X31" s="253"/>
      <c r="Y31" s="253">
        <v>34</v>
      </c>
      <c r="Z31" s="59"/>
      <c r="AA31" s="212">
        <v>44</v>
      </c>
      <c r="AB31" s="20"/>
      <c r="AC31" s="20"/>
      <c r="AD31" s="19"/>
      <c r="AE31" s="37"/>
      <c r="AF31" s="86"/>
      <c r="AG31" s="314">
        <f t="shared" si="5"/>
        <v>172</v>
      </c>
    </row>
    <row r="32" spans="1:33" ht="13.5" customHeight="1" x14ac:dyDescent="0.15">
      <c r="A32" s="15" t="s">
        <v>28</v>
      </c>
      <c r="B32" s="16" t="s">
        <v>22</v>
      </c>
      <c r="C32" s="17"/>
      <c r="D32" s="17"/>
      <c r="E32" s="63"/>
      <c r="F32" s="92" t="s">
        <v>313</v>
      </c>
      <c r="G32" s="77"/>
      <c r="H32" s="68">
        <f t="shared" si="14"/>
        <v>198</v>
      </c>
      <c r="I32" s="69">
        <v>36</v>
      </c>
      <c r="J32" s="70">
        <f t="shared" si="13"/>
        <v>162</v>
      </c>
      <c r="K32" s="62"/>
      <c r="L32" s="62">
        <v>162</v>
      </c>
      <c r="M32" s="171"/>
      <c r="N32" s="171"/>
      <c r="O32" s="171"/>
      <c r="P32" s="387"/>
      <c r="Q32" s="37"/>
      <c r="R32" s="253"/>
      <c r="S32" s="212"/>
      <c r="T32" s="253">
        <v>10</v>
      </c>
      <c r="U32" s="20">
        <v>34</v>
      </c>
      <c r="V32" s="19">
        <v>12</v>
      </c>
      <c r="W32" s="37">
        <v>48</v>
      </c>
      <c r="X32" s="253">
        <v>8</v>
      </c>
      <c r="Y32" s="253">
        <v>34</v>
      </c>
      <c r="Z32" s="59">
        <v>6</v>
      </c>
      <c r="AA32" s="212">
        <v>46</v>
      </c>
      <c r="AB32" s="20"/>
      <c r="AC32" s="20"/>
      <c r="AD32" s="19"/>
      <c r="AE32" s="37"/>
      <c r="AF32" s="86"/>
      <c r="AG32" s="313">
        <f t="shared" si="5"/>
        <v>162</v>
      </c>
    </row>
    <row r="33" spans="1:33" s="30" customFormat="1" ht="13.5" customHeight="1" x14ac:dyDescent="0.15">
      <c r="A33" s="68" t="s">
        <v>286</v>
      </c>
      <c r="B33" s="239" t="s">
        <v>287</v>
      </c>
      <c r="C33" s="32"/>
      <c r="D33" s="32"/>
      <c r="E33" s="54"/>
      <c r="F33" s="92" t="s">
        <v>202</v>
      </c>
      <c r="G33" s="78"/>
      <c r="H33" s="68">
        <f t="shared" si="14"/>
        <v>42</v>
      </c>
      <c r="I33" s="69">
        <v>6</v>
      </c>
      <c r="J33" s="70">
        <f t="shared" si="13"/>
        <v>36</v>
      </c>
      <c r="K33" s="177">
        <v>22</v>
      </c>
      <c r="L33" s="177">
        <v>14</v>
      </c>
      <c r="M33" s="235"/>
      <c r="N33" s="235"/>
      <c r="O33" s="235"/>
      <c r="P33" s="387"/>
      <c r="Q33" s="37"/>
      <c r="R33" s="254"/>
      <c r="S33" s="308"/>
      <c r="T33" s="254"/>
      <c r="U33" s="275"/>
      <c r="V33" s="245">
        <v>6</v>
      </c>
      <c r="W33" s="103">
        <v>36</v>
      </c>
      <c r="X33" s="253"/>
      <c r="Y33" s="253"/>
      <c r="Z33" s="59"/>
      <c r="AA33" s="212"/>
      <c r="AB33" s="20"/>
      <c r="AC33" s="275"/>
      <c r="AD33" s="245"/>
      <c r="AE33" s="103"/>
      <c r="AF33" s="53"/>
      <c r="AG33" s="313">
        <f t="shared" si="5"/>
        <v>36</v>
      </c>
    </row>
    <row r="34" spans="1:33" s="30" customFormat="1" ht="13.5" customHeight="1" thickBot="1" x14ac:dyDescent="0.2">
      <c r="A34" s="55" t="s">
        <v>203</v>
      </c>
      <c r="B34" s="56" t="s">
        <v>204</v>
      </c>
      <c r="C34" s="32" t="s">
        <v>202</v>
      </c>
      <c r="D34" s="32"/>
      <c r="E34" s="54"/>
      <c r="F34" s="92" t="s">
        <v>202</v>
      </c>
      <c r="G34" s="78"/>
      <c r="H34" s="68">
        <f t="shared" si="14"/>
        <v>42</v>
      </c>
      <c r="I34" s="240">
        <v>6</v>
      </c>
      <c r="J34" s="70">
        <f t="shared" si="13"/>
        <v>36</v>
      </c>
      <c r="K34" s="241">
        <v>36</v>
      </c>
      <c r="L34" s="192"/>
      <c r="M34" s="138"/>
      <c r="N34" s="138"/>
      <c r="O34" s="138"/>
      <c r="P34" s="138"/>
      <c r="Q34" s="193"/>
      <c r="R34" s="255"/>
      <c r="S34" s="309"/>
      <c r="T34" s="255"/>
      <c r="U34" s="276"/>
      <c r="V34" s="267"/>
      <c r="W34" s="40"/>
      <c r="X34" s="256">
        <v>6</v>
      </c>
      <c r="Y34" s="256">
        <v>36</v>
      </c>
      <c r="Z34" s="137"/>
      <c r="AA34" s="308"/>
      <c r="AB34" s="277"/>
      <c r="AC34" s="276"/>
      <c r="AD34" s="267"/>
      <c r="AE34" s="40"/>
      <c r="AF34" s="53"/>
      <c r="AG34" s="313">
        <f t="shared" si="5"/>
        <v>36</v>
      </c>
    </row>
    <row r="35" spans="1:33" ht="23.25" customHeight="1" thickBot="1" x14ac:dyDescent="0.2">
      <c r="A35" s="21" t="s">
        <v>16</v>
      </c>
      <c r="B35" s="22" t="s">
        <v>17</v>
      </c>
      <c r="C35" s="21"/>
      <c r="D35" s="21"/>
      <c r="E35" s="52"/>
      <c r="F35" s="98"/>
      <c r="G35" s="41"/>
      <c r="H35" s="21">
        <f t="shared" ref="H35:AE35" si="15">SUM(H36:H37)</f>
        <v>148</v>
      </c>
      <c r="I35" s="21">
        <f t="shared" si="15"/>
        <v>4</v>
      </c>
      <c r="J35" s="21">
        <f t="shared" si="15"/>
        <v>144</v>
      </c>
      <c r="K35" s="21">
        <f t="shared" si="15"/>
        <v>48</v>
      </c>
      <c r="L35" s="21">
        <f t="shared" si="15"/>
        <v>96</v>
      </c>
      <c r="M35" s="21">
        <f t="shared" si="15"/>
        <v>0</v>
      </c>
      <c r="N35" s="21">
        <f t="shared" si="15"/>
        <v>0</v>
      </c>
      <c r="O35" s="21">
        <f t="shared" si="15"/>
        <v>0</v>
      </c>
      <c r="P35" s="21">
        <f t="shared" si="15"/>
        <v>0</v>
      </c>
      <c r="Q35" s="52">
        <f t="shared" si="15"/>
        <v>0</v>
      </c>
      <c r="R35" s="41">
        <f t="shared" si="15"/>
        <v>0</v>
      </c>
      <c r="S35" s="36">
        <f t="shared" si="15"/>
        <v>0</v>
      </c>
      <c r="T35" s="33">
        <f t="shared" si="15"/>
        <v>0</v>
      </c>
      <c r="U35" s="21">
        <f t="shared" si="15"/>
        <v>70</v>
      </c>
      <c r="V35" s="21">
        <f t="shared" si="15"/>
        <v>4</v>
      </c>
      <c r="W35" s="36">
        <f t="shared" si="15"/>
        <v>74</v>
      </c>
      <c r="X35" s="33">
        <f t="shared" si="15"/>
        <v>0</v>
      </c>
      <c r="Y35" s="21">
        <f t="shared" si="15"/>
        <v>0</v>
      </c>
      <c r="Z35" s="21">
        <f t="shared" si="15"/>
        <v>0</v>
      </c>
      <c r="AA35" s="36">
        <f t="shared" si="15"/>
        <v>0</v>
      </c>
      <c r="AB35" s="33">
        <f t="shared" si="15"/>
        <v>0</v>
      </c>
      <c r="AC35" s="21">
        <f t="shared" si="15"/>
        <v>0</v>
      </c>
      <c r="AD35" s="21">
        <f t="shared" si="15"/>
        <v>0</v>
      </c>
      <c r="AE35" s="36">
        <f t="shared" si="15"/>
        <v>0</v>
      </c>
      <c r="AF35" s="85"/>
      <c r="AG35" s="313">
        <f t="shared" si="5"/>
        <v>144</v>
      </c>
    </row>
    <row r="36" spans="1:33" ht="13.5" customHeight="1" thickBot="1" x14ac:dyDescent="0.2">
      <c r="A36" s="15" t="s">
        <v>18</v>
      </c>
      <c r="B36" s="16" t="s">
        <v>3</v>
      </c>
      <c r="C36" s="17"/>
      <c r="D36" s="17"/>
      <c r="E36" s="63"/>
      <c r="F36" s="92" t="s">
        <v>305</v>
      </c>
      <c r="G36" s="77"/>
      <c r="H36" s="68">
        <f>I36+J36+O36+P36</f>
        <v>84</v>
      </c>
      <c r="I36" s="60">
        <v>0</v>
      </c>
      <c r="J36" s="25">
        <v>84</v>
      </c>
      <c r="K36" s="62">
        <v>48</v>
      </c>
      <c r="L36" s="62">
        <v>36</v>
      </c>
      <c r="M36" s="171"/>
      <c r="N36" s="171"/>
      <c r="O36" s="171"/>
      <c r="P36" s="364"/>
      <c r="Q36" s="307"/>
      <c r="R36" s="253"/>
      <c r="S36" s="212"/>
      <c r="T36" s="253"/>
      <c r="U36" s="20">
        <v>36</v>
      </c>
      <c r="V36" s="19"/>
      <c r="W36" s="37">
        <v>48</v>
      </c>
      <c r="X36" s="254"/>
      <c r="Y36" s="288"/>
      <c r="Z36" s="81"/>
      <c r="AA36" s="212"/>
      <c r="AB36" s="20"/>
      <c r="AC36" s="20"/>
      <c r="AD36" s="19"/>
      <c r="AE36" s="37"/>
      <c r="AF36" s="86"/>
      <c r="AG36" s="313">
        <f t="shared" si="5"/>
        <v>84</v>
      </c>
    </row>
    <row r="37" spans="1:33" ht="16.5" customHeight="1" thickBot="1" x14ac:dyDescent="0.2">
      <c r="A37" s="15" t="s">
        <v>19</v>
      </c>
      <c r="B37" s="150" t="s">
        <v>258</v>
      </c>
      <c r="C37" s="17"/>
      <c r="D37" s="17"/>
      <c r="E37" s="63"/>
      <c r="F37" s="92" t="s">
        <v>305</v>
      </c>
      <c r="G37" s="77"/>
      <c r="H37" s="68">
        <f>I37+J37+O37+P37</f>
        <v>64</v>
      </c>
      <c r="I37" s="60">
        <v>4</v>
      </c>
      <c r="J37" s="25">
        <v>60</v>
      </c>
      <c r="K37" s="62"/>
      <c r="L37" s="62">
        <v>60</v>
      </c>
      <c r="M37" s="171"/>
      <c r="N37" s="171"/>
      <c r="O37" s="171"/>
      <c r="P37" s="387"/>
      <c r="Q37" s="37"/>
      <c r="R37" s="253"/>
      <c r="S37" s="212"/>
      <c r="T37" s="253"/>
      <c r="U37" s="20">
        <v>34</v>
      </c>
      <c r="V37" s="19">
        <v>4</v>
      </c>
      <c r="W37" s="37">
        <v>26</v>
      </c>
      <c r="X37" s="254"/>
      <c r="Y37" s="288"/>
      <c r="Z37" s="81"/>
      <c r="AA37" s="309"/>
      <c r="AB37" s="275"/>
      <c r="AC37" s="276"/>
      <c r="AD37" s="245"/>
      <c r="AE37" s="37"/>
      <c r="AF37" s="86"/>
      <c r="AG37" s="333">
        <f t="shared" si="5"/>
        <v>60</v>
      </c>
    </row>
    <row r="38" spans="1:33" ht="13.5" customHeight="1" thickBot="1" x14ac:dyDescent="0.2">
      <c r="A38" s="21"/>
      <c r="B38" s="22"/>
      <c r="C38" s="21"/>
      <c r="D38" s="21"/>
      <c r="E38" s="52"/>
      <c r="F38" s="91"/>
      <c r="G38" s="41"/>
      <c r="H38" s="23">
        <f t="shared" ref="H38:AE38" si="16">SUM(H39+H53)</f>
        <v>3532</v>
      </c>
      <c r="I38" s="23">
        <f t="shared" si="16"/>
        <v>144</v>
      </c>
      <c r="J38" s="23">
        <f t="shared" si="16"/>
        <v>3064</v>
      </c>
      <c r="K38" s="23">
        <f t="shared" si="16"/>
        <v>1184</v>
      </c>
      <c r="L38" s="23">
        <f t="shared" si="16"/>
        <v>926</v>
      </c>
      <c r="M38" s="23">
        <f t="shared" si="16"/>
        <v>90</v>
      </c>
      <c r="N38" s="23">
        <f t="shared" si="16"/>
        <v>216</v>
      </c>
      <c r="O38" s="23">
        <f t="shared" si="16"/>
        <v>60</v>
      </c>
      <c r="P38" s="23">
        <f t="shared" si="16"/>
        <v>72</v>
      </c>
      <c r="Q38" s="336">
        <f t="shared" si="16"/>
        <v>540</v>
      </c>
      <c r="R38" s="339">
        <f t="shared" si="16"/>
        <v>0</v>
      </c>
      <c r="S38" s="335">
        <f t="shared" si="16"/>
        <v>0</v>
      </c>
      <c r="T38" s="334">
        <f t="shared" si="16"/>
        <v>16</v>
      </c>
      <c r="U38" s="23">
        <f t="shared" si="16"/>
        <v>388</v>
      </c>
      <c r="V38" s="23">
        <f t="shared" si="16"/>
        <v>20</v>
      </c>
      <c r="W38" s="335">
        <f t="shared" si="16"/>
        <v>604</v>
      </c>
      <c r="X38" s="334">
        <f t="shared" si="16"/>
        <v>32</v>
      </c>
      <c r="Y38" s="23">
        <f t="shared" si="16"/>
        <v>408</v>
      </c>
      <c r="Z38" s="23">
        <f t="shared" si="16"/>
        <v>24</v>
      </c>
      <c r="AA38" s="335">
        <f t="shared" si="16"/>
        <v>780</v>
      </c>
      <c r="AB38" s="334">
        <f t="shared" si="16"/>
        <v>38</v>
      </c>
      <c r="AC38" s="23">
        <f t="shared" si="16"/>
        <v>574</v>
      </c>
      <c r="AD38" s="23">
        <f t="shared" si="16"/>
        <v>14</v>
      </c>
      <c r="AE38" s="23">
        <f t="shared" si="16"/>
        <v>490</v>
      </c>
      <c r="AF38" s="84">
        <f>AF39+AF53</f>
        <v>0</v>
      </c>
      <c r="AG38" s="333">
        <f t="shared" si="5"/>
        <v>3244</v>
      </c>
    </row>
    <row r="39" spans="1:33" ht="13.5" customHeight="1" thickBot="1" x14ac:dyDescent="0.2">
      <c r="A39" s="21" t="s">
        <v>29</v>
      </c>
      <c r="B39" s="105" t="s">
        <v>374</v>
      </c>
      <c r="C39" s="21"/>
      <c r="D39" s="21"/>
      <c r="E39" s="52"/>
      <c r="F39" s="91"/>
      <c r="G39" s="41"/>
      <c r="H39" s="23">
        <f>H40+H41+H42+H43+H44+H45+H46+H47+H48+H49+H50+H51+H52</f>
        <v>1070</v>
      </c>
      <c r="I39" s="23">
        <f t="shared" ref="I39:AE39" si="17">I40+I41+I42+I43+I44+I45+I46+I47+I48+I49+I50+I51+I52</f>
        <v>68</v>
      </c>
      <c r="J39" s="23">
        <f t="shared" si="17"/>
        <v>962</v>
      </c>
      <c r="K39" s="23">
        <f t="shared" si="17"/>
        <v>502</v>
      </c>
      <c r="L39" s="23">
        <f t="shared" si="17"/>
        <v>430</v>
      </c>
      <c r="M39" s="23">
        <f t="shared" si="17"/>
        <v>30</v>
      </c>
      <c r="N39" s="23">
        <f t="shared" si="17"/>
        <v>0</v>
      </c>
      <c r="O39" s="23">
        <f t="shared" si="17"/>
        <v>16</v>
      </c>
      <c r="P39" s="23">
        <f t="shared" si="17"/>
        <v>24</v>
      </c>
      <c r="Q39" s="336">
        <f t="shared" si="17"/>
        <v>0</v>
      </c>
      <c r="R39" s="339">
        <f t="shared" si="17"/>
        <v>0</v>
      </c>
      <c r="S39" s="335">
        <f t="shared" si="17"/>
        <v>0</v>
      </c>
      <c r="T39" s="334">
        <f t="shared" si="17"/>
        <v>12</v>
      </c>
      <c r="U39" s="23">
        <f t="shared" si="17"/>
        <v>178</v>
      </c>
      <c r="V39" s="23">
        <f t="shared" si="17"/>
        <v>14</v>
      </c>
      <c r="W39" s="335">
        <f t="shared" si="17"/>
        <v>272</v>
      </c>
      <c r="X39" s="334">
        <f t="shared" si="17"/>
        <v>20</v>
      </c>
      <c r="Y39" s="23">
        <f t="shared" si="17"/>
        <v>264</v>
      </c>
      <c r="Z39" s="23">
        <f t="shared" si="17"/>
        <v>4</v>
      </c>
      <c r="AA39" s="335">
        <f t="shared" si="17"/>
        <v>64</v>
      </c>
      <c r="AB39" s="334">
        <f t="shared" si="17"/>
        <v>14</v>
      </c>
      <c r="AC39" s="23">
        <f t="shared" si="17"/>
        <v>182</v>
      </c>
      <c r="AD39" s="23">
        <f t="shared" si="17"/>
        <v>4</v>
      </c>
      <c r="AE39" s="23">
        <f t="shared" si="17"/>
        <v>42</v>
      </c>
      <c r="AF39" s="85"/>
      <c r="AG39" s="333">
        <f t="shared" si="5"/>
        <v>1002</v>
      </c>
    </row>
    <row r="40" spans="1:33" ht="13.5" customHeight="1" x14ac:dyDescent="0.15">
      <c r="A40" s="15" t="s">
        <v>31</v>
      </c>
      <c r="B40" s="16" t="s">
        <v>32</v>
      </c>
      <c r="C40" s="17"/>
      <c r="D40" s="17"/>
      <c r="E40" s="63"/>
      <c r="F40" s="92" t="s">
        <v>305</v>
      </c>
      <c r="G40" s="77"/>
      <c r="H40" s="68">
        <f>I40+J40+O40+P40</f>
        <v>128</v>
      </c>
      <c r="I40" s="60">
        <v>4</v>
      </c>
      <c r="J40" s="70">
        <f>K40+L40+M40</f>
        <v>124</v>
      </c>
      <c r="K40" s="62">
        <v>50</v>
      </c>
      <c r="L40" s="62">
        <v>74</v>
      </c>
      <c r="M40" s="171"/>
      <c r="N40" s="171"/>
      <c r="O40" s="171"/>
      <c r="P40" s="387"/>
      <c r="Q40" s="37"/>
      <c r="R40" s="253"/>
      <c r="S40" s="212"/>
      <c r="T40" s="253">
        <v>4</v>
      </c>
      <c r="U40" s="20">
        <v>54</v>
      </c>
      <c r="V40" s="19"/>
      <c r="W40" s="37">
        <v>70</v>
      </c>
      <c r="X40" s="253"/>
      <c r="Y40" s="289"/>
      <c r="Z40" s="81"/>
      <c r="AA40" s="212"/>
      <c r="AB40" s="20"/>
      <c r="AC40" s="20"/>
      <c r="AD40" s="19"/>
      <c r="AE40" s="37"/>
      <c r="AF40" s="86"/>
      <c r="AG40" s="333">
        <f t="shared" si="5"/>
        <v>124</v>
      </c>
    </row>
    <row r="41" spans="1:33" ht="13.5" customHeight="1" x14ac:dyDescent="0.15">
      <c r="A41" s="15" t="s">
        <v>33</v>
      </c>
      <c r="B41" s="150" t="s">
        <v>290</v>
      </c>
      <c r="C41" s="17"/>
      <c r="D41" s="17"/>
      <c r="E41" s="63"/>
      <c r="F41" s="92" t="s">
        <v>304</v>
      </c>
      <c r="G41" s="77"/>
      <c r="H41" s="68">
        <f t="shared" ref="H41:H52" si="18">I41+J41+O41+P41</f>
        <v>136</v>
      </c>
      <c r="I41" s="60">
        <v>8</v>
      </c>
      <c r="J41" s="70">
        <f t="shared" ref="J41:J52" si="19">K41+L41+M41</f>
        <v>114</v>
      </c>
      <c r="K41" s="62">
        <v>70</v>
      </c>
      <c r="L41" s="62">
        <v>44</v>
      </c>
      <c r="M41" s="171"/>
      <c r="N41" s="171"/>
      <c r="O41" s="171">
        <v>6</v>
      </c>
      <c r="P41" s="387">
        <v>8</v>
      </c>
      <c r="Q41" s="37"/>
      <c r="R41" s="253"/>
      <c r="S41" s="212"/>
      <c r="T41" s="253">
        <v>4</v>
      </c>
      <c r="U41" s="20">
        <v>54</v>
      </c>
      <c r="V41" s="237">
        <v>4</v>
      </c>
      <c r="W41" s="37">
        <v>74</v>
      </c>
      <c r="X41" s="253"/>
      <c r="Y41" s="47"/>
      <c r="Z41" s="81"/>
      <c r="AA41" s="212"/>
      <c r="AB41" s="20"/>
      <c r="AC41" s="20"/>
      <c r="AD41" s="237"/>
      <c r="AE41" s="37"/>
      <c r="AF41" s="86"/>
      <c r="AG41" s="333">
        <f t="shared" si="5"/>
        <v>128</v>
      </c>
    </row>
    <row r="42" spans="1:33" ht="23.25" customHeight="1" x14ac:dyDescent="0.15">
      <c r="A42" s="15" t="s">
        <v>34</v>
      </c>
      <c r="B42" s="16" t="s">
        <v>35</v>
      </c>
      <c r="C42" s="17"/>
      <c r="D42" s="17"/>
      <c r="E42" s="63"/>
      <c r="F42" s="92" t="s">
        <v>306</v>
      </c>
      <c r="G42" s="77"/>
      <c r="H42" s="68">
        <f t="shared" si="18"/>
        <v>90</v>
      </c>
      <c r="I42" s="60">
        <v>4</v>
      </c>
      <c r="J42" s="70">
        <f t="shared" si="19"/>
        <v>72</v>
      </c>
      <c r="K42" s="62">
        <v>52</v>
      </c>
      <c r="L42" s="62">
        <v>20</v>
      </c>
      <c r="M42" s="171"/>
      <c r="N42" s="171"/>
      <c r="O42" s="171">
        <v>6</v>
      </c>
      <c r="P42" s="387">
        <v>8</v>
      </c>
      <c r="Q42" s="37"/>
      <c r="R42" s="253"/>
      <c r="S42" s="212"/>
      <c r="T42" s="253"/>
      <c r="U42" s="20"/>
      <c r="V42" s="237"/>
      <c r="W42" s="37"/>
      <c r="X42" s="81">
        <v>4</v>
      </c>
      <c r="Y42" s="47">
        <v>86</v>
      </c>
      <c r="Z42" s="59"/>
      <c r="AA42" s="212"/>
      <c r="AB42" s="19"/>
      <c r="AC42" s="28"/>
      <c r="AD42" s="237"/>
      <c r="AE42" s="37"/>
      <c r="AF42" s="86"/>
      <c r="AG42" s="313">
        <f t="shared" si="5"/>
        <v>86</v>
      </c>
    </row>
    <row r="43" spans="1:33" ht="13.5" customHeight="1" x14ac:dyDescent="0.15">
      <c r="A43" s="15" t="s">
        <v>36</v>
      </c>
      <c r="B43" s="16" t="s">
        <v>37</v>
      </c>
      <c r="C43" s="17"/>
      <c r="D43" s="17"/>
      <c r="E43" s="63"/>
      <c r="F43" s="92" t="s">
        <v>305</v>
      </c>
      <c r="G43" s="77"/>
      <c r="H43" s="68">
        <f t="shared" si="18"/>
        <v>150</v>
      </c>
      <c r="I43" s="60">
        <v>10</v>
      </c>
      <c r="J43" s="70">
        <f t="shared" si="19"/>
        <v>140</v>
      </c>
      <c r="K43" s="62">
        <v>60</v>
      </c>
      <c r="L43" s="62">
        <v>50</v>
      </c>
      <c r="M43" s="171">
        <v>30</v>
      </c>
      <c r="N43" s="171"/>
      <c r="O43" s="171"/>
      <c r="P43" s="387"/>
      <c r="Q43" s="37"/>
      <c r="R43" s="253"/>
      <c r="S43" s="212"/>
      <c r="T43" s="59"/>
      <c r="U43" s="31"/>
      <c r="V43" s="237"/>
      <c r="W43" s="37"/>
      <c r="X43" s="59">
        <v>6</v>
      </c>
      <c r="Y43" s="47">
        <v>76</v>
      </c>
      <c r="Z43" s="59">
        <v>4</v>
      </c>
      <c r="AA43" s="212">
        <v>64</v>
      </c>
      <c r="AB43" s="237"/>
      <c r="AC43" s="28"/>
      <c r="AD43" s="237"/>
      <c r="AE43" s="37"/>
      <c r="AF43" s="86"/>
      <c r="AG43" s="313">
        <f t="shared" si="5"/>
        <v>140</v>
      </c>
    </row>
    <row r="44" spans="1:33" ht="13.5" customHeight="1" x14ac:dyDescent="0.15">
      <c r="A44" s="15" t="s">
        <v>38</v>
      </c>
      <c r="B44" s="16" t="s">
        <v>39</v>
      </c>
      <c r="C44" s="17"/>
      <c r="D44" s="17"/>
      <c r="E44" s="63"/>
      <c r="F44" s="92" t="s">
        <v>304</v>
      </c>
      <c r="G44" s="77"/>
      <c r="H44" s="68">
        <f t="shared" si="18"/>
        <v>96</v>
      </c>
      <c r="I44" s="60">
        <v>4</v>
      </c>
      <c r="J44" s="70">
        <f t="shared" si="19"/>
        <v>80</v>
      </c>
      <c r="K44" s="62">
        <v>44</v>
      </c>
      <c r="L44" s="62">
        <v>36</v>
      </c>
      <c r="M44" s="171"/>
      <c r="N44" s="171"/>
      <c r="O44" s="171">
        <v>4</v>
      </c>
      <c r="P44" s="387">
        <v>8</v>
      </c>
      <c r="Q44" s="37"/>
      <c r="R44" s="253"/>
      <c r="S44" s="212"/>
      <c r="T44" s="59"/>
      <c r="U44" s="31">
        <v>36</v>
      </c>
      <c r="V44" s="237">
        <v>4</v>
      </c>
      <c r="W44" s="37">
        <v>56</v>
      </c>
      <c r="X44" s="59"/>
      <c r="Y44" s="47"/>
      <c r="Z44" s="59"/>
      <c r="AA44" s="212"/>
      <c r="AB44" s="237"/>
      <c r="AC44" s="28"/>
      <c r="AD44" s="237"/>
      <c r="AE44" s="37"/>
      <c r="AF44" s="86"/>
      <c r="AG44" s="313">
        <f t="shared" si="5"/>
        <v>92</v>
      </c>
    </row>
    <row r="45" spans="1:33" ht="23.25" customHeight="1" x14ac:dyDescent="0.15">
      <c r="A45" s="15" t="s">
        <v>41</v>
      </c>
      <c r="B45" s="150" t="s">
        <v>197</v>
      </c>
      <c r="C45" s="17"/>
      <c r="D45" s="17"/>
      <c r="E45" s="63"/>
      <c r="F45" s="92" t="s">
        <v>261</v>
      </c>
      <c r="G45" s="77"/>
      <c r="H45" s="68">
        <f t="shared" si="18"/>
        <v>44</v>
      </c>
      <c r="I45" s="60">
        <v>2</v>
      </c>
      <c r="J45" s="70">
        <f t="shared" si="19"/>
        <v>42</v>
      </c>
      <c r="K45" s="62">
        <v>30</v>
      </c>
      <c r="L45" s="62">
        <v>12</v>
      </c>
      <c r="M45" s="171"/>
      <c r="N45" s="171"/>
      <c r="O45" s="171"/>
      <c r="P45" s="387"/>
      <c r="Q45" s="37"/>
      <c r="R45" s="253"/>
      <c r="S45" s="212"/>
      <c r="T45" s="59"/>
      <c r="U45" s="28"/>
      <c r="V45" s="237"/>
      <c r="W45" s="37"/>
      <c r="X45" s="59"/>
      <c r="Y45" s="47"/>
      <c r="Z45" s="59"/>
      <c r="AA45" s="212"/>
      <c r="AB45" s="237">
        <v>2</v>
      </c>
      <c r="AC45" s="28">
        <v>42</v>
      </c>
      <c r="AD45" s="237"/>
      <c r="AE45" s="37"/>
      <c r="AF45" s="86"/>
      <c r="AG45" s="314">
        <f t="shared" si="5"/>
        <v>42</v>
      </c>
    </row>
    <row r="46" spans="1:33" ht="13.5" customHeight="1" x14ac:dyDescent="0.15">
      <c r="A46" s="15" t="s">
        <v>43</v>
      </c>
      <c r="B46" s="16" t="s">
        <v>48</v>
      </c>
      <c r="C46" s="17"/>
      <c r="D46" s="17"/>
      <c r="E46" s="63"/>
      <c r="F46" s="92" t="s">
        <v>202</v>
      </c>
      <c r="G46" s="77"/>
      <c r="H46" s="68">
        <f t="shared" si="18"/>
        <v>46</v>
      </c>
      <c r="I46" s="60">
        <v>4</v>
      </c>
      <c r="J46" s="70">
        <f t="shared" si="19"/>
        <v>42</v>
      </c>
      <c r="K46" s="62">
        <v>30</v>
      </c>
      <c r="L46" s="62">
        <v>12</v>
      </c>
      <c r="M46" s="171"/>
      <c r="N46" s="171"/>
      <c r="O46" s="171"/>
      <c r="P46" s="387"/>
      <c r="Q46" s="37"/>
      <c r="R46" s="253"/>
      <c r="S46" s="212"/>
      <c r="T46" s="59"/>
      <c r="U46" s="28"/>
      <c r="V46" s="237"/>
      <c r="W46" s="37"/>
      <c r="X46" s="59">
        <v>4</v>
      </c>
      <c r="Y46" s="47">
        <v>42</v>
      </c>
      <c r="Z46" s="59"/>
      <c r="AA46" s="212"/>
      <c r="AB46" s="237"/>
      <c r="AC46" s="28"/>
      <c r="AD46" s="237"/>
      <c r="AE46" s="37"/>
      <c r="AF46" s="86"/>
      <c r="AG46" s="313">
        <f t="shared" si="5"/>
        <v>42</v>
      </c>
    </row>
    <row r="47" spans="1:33" ht="13.5" customHeight="1" x14ac:dyDescent="0.15">
      <c r="A47" s="15" t="s">
        <v>45</v>
      </c>
      <c r="B47" s="150" t="s">
        <v>288</v>
      </c>
      <c r="C47" s="17"/>
      <c r="D47" s="17"/>
      <c r="E47" s="63"/>
      <c r="F47" s="92" t="s">
        <v>202</v>
      </c>
      <c r="G47" s="77"/>
      <c r="H47" s="68">
        <f t="shared" si="18"/>
        <v>78</v>
      </c>
      <c r="I47" s="60">
        <v>6</v>
      </c>
      <c r="J47" s="70">
        <f t="shared" si="19"/>
        <v>72</v>
      </c>
      <c r="K47" s="62">
        <v>36</v>
      </c>
      <c r="L47" s="62">
        <v>36</v>
      </c>
      <c r="M47" s="171"/>
      <c r="N47" s="171"/>
      <c r="O47" s="171"/>
      <c r="P47" s="387"/>
      <c r="Q47" s="37"/>
      <c r="R47" s="253"/>
      <c r="S47" s="212"/>
      <c r="T47" s="59"/>
      <c r="U47" s="28"/>
      <c r="V47" s="237"/>
      <c r="W47" s="37"/>
      <c r="X47" s="59"/>
      <c r="Y47" s="47"/>
      <c r="Z47" s="59"/>
      <c r="AA47" s="212"/>
      <c r="AB47" s="237">
        <v>6</v>
      </c>
      <c r="AC47" s="31">
        <v>72</v>
      </c>
      <c r="AD47" s="237"/>
      <c r="AE47" s="37"/>
      <c r="AF47" s="86"/>
      <c r="AG47" s="313">
        <f t="shared" si="5"/>
        <v>72</v>
      </c>
    </row>
    <row r="48" spans="1:33" ht="13.5" customHeight="1" x14ac:dyDescent="0.15">
      <c r="A48" s="15" t="s">
        <v>47</v>
      </c>
      <c r="B48" s="150" t="s">
        <v>289</v>
      </c>
      <c r="C48" s="17"/>
      <c r="D48" s="17"/>
      <c r="E48" s="63"/>
      <c r="F48" s="92" t="s">
        <v>202</v>
      </c>
      <c r="G48" s="77"/>
      <c r="H48" s="68">
        <f t="shared" si="18"/>
        <v>66</v>
      </c>
      <c r="I48" s="60">
        <v>6</v>
      </c>
      <c r="J48" s="70">
        <f t="shared" si="19"/>
        <v>60</v>
      </c>
      <c r="K48" s="62">
        <v>30</v>
      </c>
      <c r="L48" s="62">
        <v>30</v>
      </c>
      <c r="M48" s="171"/>
      <c r="N48" s="171"/>
      <c r="O48" s="171"/>
      <c r="P48" s="387"/>
      <c r="Q48" s="37"/>
      <c r="R48" s="253"/>
      <c r="S48" s="212"/>
      <c r="T48" s="59"/>
      <c r="U48" s="28"/>
      <c r="V48" s="237"/>
      <c r="W48" s="37"/>
      <c r="X48" s="59">
        <v>6</v>
      </c>
      <c r="Y48" s="47">
        <v>60</v>
      </c>
      <c r="Z48" s="59"/>
      <c r="AA48" s="212"/>
      <c r="AB48" s="237"/>
      <c r="AC48" s="28"/>
      <c r="AD48" s="237"/>
      <c r="AE48" s="37"/>
      <c r="AF48" s="86"/>
      <c r="AG48" s="313">
        <f t="shared" si="5"/>
        <v>60</v>
      </c>
    </row>
    <row r="49" spans="1:33" ht="13.5" customHeight="1" x14ac:dyDescent="0.15">
      <c r="A49" s="15" t="s">
        <v>50</v>
      </c>
      <c r="B49" s="96" t="s">
        <v>30</v>
      </c>
      <c r="C49" s="61"/>
      <c r="D49" s="17"/>
      <c r="E49" s="63"/>
      <c r="F49" s="92" t="s">
        <v>202</v>
      </c>
      <c r="G49" s="77"/>
      <c r="H49" s="68">
        <f t="shared" si="18"/>
        <v>72</v>
      </c>
      <c r="I49" s="60">
        <v>4</v>
      </c>
      <c r="J49" s="70">
        <f t="shared" si="19"/>
        <v>68</v>
      </c>
      <c r="K49" s="62">
        <v>20</v>
      </c>
      <c r="L49" s="62">
        <v>48</v>
      </c>
      <c r="M49" s="171"/>
      <c r="N49" s="171"/>
      <c r="O49" s="171"/>
      <c r="P49" s="387"/>
      <c r="Q49" s="37"/>
      <c r="R49" s="253"/>
      <c r="S49" s="212"/>
      <c r="T49" s="81">
        <v>4</v>
      </c>
      <c r="U49" s="28">
        <v>34</v>
      </c>
      <c r="V49" s="237"/>
      <c r="W49" s="37">
        <v>34</v>
      </c>
      <c r="X49" s="81"/>
      <c r="Y49" s="47"/>
      <c r="Z49" s="59"/>
      <c r="AA49" s="212"/>
      <c r="AB49" s="19"/>
      <c r="AC49" s="28"/>
      <c r="AD49" s="237"/>
      <c r="AE49" s="37"/>
      <c r="AF49" s="86"/>
      <c r="AG49" s="313">
        <f t="shared" si="5"/>
        <v>68</v>
      </c>
    </row>
    <row r="50" spans="1:33" s="30" customFormat="1" ht="13.5" customHeight="1" x14ac:dyDescent="0.15">
      <c r="A50" s="57" t="s">
        <v>246</v>
      </c>
      <c r="B50" s="102" t="s">
        <v>201</v>
      </c>
      <c r="C50" s="175"/>
      <c r="D50" s="60"/>
      <c r="E50" s="176"/>
      <c r="F50" s="92" t="s">
        <v>315</v>
      </c>
      <c r="G50" s="77"/>
      <c r="H50" s="68">
        <f t="shared" si="18"/>
        <v>60</v>
      </c>
      <c r="I50" s="60">
        <v>10</v>
      </c>
      <c r="J50" s="70">
        <f t="shared" si="19"/>
        <v>50</v>
      </c>
      <c r="K50" s="177">
        <v>50</v>
      </c>
      <c r="L50" s="177"/>
      <c r="M50" s="174"/>
      <c r="N50" s="174"/>
      <c r="O50" s="174"/>
      <c r="P50" s="387"/>
      <c r="Q50" s="37"/>
      <c r="R50" s="253"/>
      <c r="S50" s="212"/>
      <c r="T50" s="253"/>
      <c r="U50" s="20"/>
      <c r="V50" s="19">
        <v>6</v>
      </c>
      <c r="W50" s="37">
        <v>38</v>
      </c>
      <c r="X50" s="81"/>
      <c r="Y50" s="47"/>
      <c r="Z50" s="81"/>
      <c r="AA50" s="212"/>
      <c r="AB50" s="19">
        <v>4</v>
      </c>
      <c r="AC50" s="177">
        <v>12</v>
      </c>
      <c r="AD50" s="19"/>
      <c r="AE50" s="37"/>
      <c r="AF50" s="19"/>
      <c r="AG50" s="313">
        <f t="shared" si="5"/>
        <v>50</v>
      </c>
    </row>
    <row r="51" spans="1:33" s="30" customFormat="1" ht="30" customHeight="1" x14ac:dyDescent="0.15">
      <c r="A51" s="57" t="s">
        <v>247</v>
      </c>
      <c r="B51" s="97" t="s">
        <v>301</v>
      </c>
      <c r="C51" s="61"/>
      <c r="D51" s="60"/>
      <c r="E51" s="60"/>
      <c r="F51" s="66" t="s">
        <v>202</v>
      </c>
      <c r="G51" s="77"/>
      <c r="H51" s="68">
        <f t="shared" si="18"/>
        <v>46</v>
      </c>
      <c r="I51" s="60">
        <v>4</v>
      </c>
      <c r="J51" s="70">
        <f t="shared" si="19"/>
        <v>42</v>
      </c>
      <c r="K51" s="62"/>
      <c r="L51" s="62">
        <v>42</v>
      </c>
      <c r="M51" s="171"/>
      <c r="N51" s="171"/>
      <c r="O51" s="171"/>
      <c r="P51" s="387"/>
      <c r="Q51" s="37"/>
      <c r="R51" s="253"/>
      <c r="S51" s="212"/>
      <c r="T51" s="253"/>
      <c r="U51" s="20"/>
      <c r="V51" s="19"/>
      <c r="W51" s="37"/>
      <c r="X51" s="253"/>
      <c r="Y51" s="253"/>
      <c r="Z51" s="81"/>
      <c r="AA51" s="212"/>
      <c r="AB51" s="20"/>
      <c r="AC51" s="20"/>
      <c r="AD51" s="19">
        <v>4</v>
      </c>
      <c r="AE51" s="37">
        <v>42</v>
      </c>
      <c r="AF51" s="19"/>
      <c r="AG51" s="313">
        <f t="shared" si="5"/>
        <v>42</v>
      </c>
    </row>
    <row r="52" spans="1:33" s="30" customFormat="1" ht="15.75" customHeight="1" thickBot="1" x14ac:dyDescent="0.2">
      <c r="A52" s="57" t="s">
        <v>206</v>
      </c>
      <c r="B52" s="97" t="s">
        <v>256</v>
      </c>
      <c r="C52" s="61"/>
      <c r="D52" s="58"/>
      <c r="E52" s="58"/>
      <c r="F52" s="66" t="s">
        <v>202</v>
      </c>
      <c r="G52" s="77"/>
      <c r="H52" s="68">
        <f t="shared" si="18"/>
        <v>58</v>
      </c>
      <c r="I52" s="60">
        <v>2</v>
      </c>
      <c r="J52" s="70">
        <f t="shared" si="19"/>
        <v>56</v>
      </c>
      <c r="K52" s="135">
        <v>30</v>
      </c>
      <c r="L52" s="135">
        <v>26</v>
      </c>
      <c r="M52" s="171"/>
      <c r="N52" s="171"/>
      <c r="O52" s="171"/>
      <c r="P52" s="387"/>
      <c r="Q52" s="37"/>
      <c r="R52" s="253"/>
      <c r="S52" s="212"/>
      <c r="T52" s="253"/>
      <c r="U52" s="20"/>
      <c r="V52" s="19"/>
      <c r="W52" s="37"/>
      <c r="X52" s="253"/>
      <c r="Y52" s="253"/>
      <c r="Z52" s="81"/>
      <c r="AA52" s="212"/>
      <c r="AB52" s="20">
        <v>2</v>
      </c>
      <c r="AC52" s="20">
        <v>56</v>
      </c>
      <c r="AD52" s="19"/>
      <c r="AE52" s="37"/>
      <c r="AF52" s="19"/>
      <c r="AG52" s="314">
        <f t="shared" si="5"/>
        <v>56</v>
      </c>
    </row>
    <row r="53" spans="1:33" ht="13.5" customHeight="1" thickBot="1" x14ac:dyDescent="0.2">
      <c r="A53" s="21" t="s">
        <v>132</v>
      </c>
      <c r="B53" s="396" t="s">
        <v>133</v>
      </c>
      <c r="C53" s="33"/>
      <c r="D53" s="21"/>
      <c r="E53" s="21"/>
      <c r="F53" s="36"/>
      <c r="G53" s="41"/>
      <c r="H53" s="23">
        <f>SUM(H54+H63+H68+H73+H78)</f>
        <v>2462</v>
      </c>
      <c r="I53" s="23">
        <f t="shared" ref="I53:AE53" si="20">SUM(I54+I63+I68+I73)</f>
        <v>76</v>
      </c>
      <c r="J53" s="23">
        <f t="shared" si="20"/>
        <v>2102</v>
      </c>
      <c r="K53" s="23">
        <f t="shared" si="20"/>
        <v>682</v>
      </c>
      <c r="L53" s="23">
        <f t="shared" si="20"/>
        <v>496</v>
      </c>
      <c r="M53" s="23">
        <f t="shared" si="20"/>
        <v>60</v>
      </c>
      <c r="N53" s="23">
        <f t="shared" si="20"/>
        <v>216</v>
      </c>
      <c r="O53" s="23">
        <f t="shared" si="20"/>
        <v>44</v>
      </c>
      <c r="P53" s="23">
        <f t="shared" si="20"/>
        <v>48</v>
      </c>
      <c r="Q53" s="335">
        <f t="shared" si="20"/>
        <v>540</v>
      </c>
      <c r="R53" s="334">
        <f t="shared" si="20"/>
        <v>0</v>
      </c>
      <c r="S53" s="335">
        <f t="shared" si="20"/>
        <v>0</v>
      </c>
      <c r="T53" s="334">
        <f t="shared" si="20"/>
        <v>4</v>
      </c>
      <c r="U53" s="23">
        <f t="shared" si="20"/>
        <v>210</v>
      </c>
      <c r="V53" s="23">
        <f t="shared" si="20"/>
        <v>6</v>
      </c>
      <c r="W53" s="335">
        <f t="shared" si="20"/>
        <v>332</v>
      </c>
      <c r="X53" s="334">
        <f t="shared" si="20"/>
        <v>12</v>
      </c>
      <c r="Y53" s="23">
        <f t="shared" si="20"/>
        <v>144</v>
      </c>
      <c r="Z53" s="23">
        <f t="shared" si="20"/>
        <v>20</v>
      </c>
      <c r="AA53" s="335">
        <f t="shared" si="20"/>
        <v>716</v>
      </c>
      <c r="AB53" s="334">
        <f t="shared" si="20"/>
        <v>24</v>
      </c>
      <c r="AC53" s="23">
        <f t="shared" si="20"/>
        <v>392</v>
      </c>
      <c r="AD53" s="23">
        <f t="shared" si="20"/>
        <v>10</v>
      </c>
      <c r="AE53" s="335">
        <f t="shared" si="20"/>
        <v>448</v>
      </c>
      <c r="AF53" s="84"/>
      <c r="AG53" s="313">
        <f t="shared" si="5"/>
        <v>2242</v>
      </c>
    </row>
    <row r="54" spans="1:33" ht="47.25" customHeight="1" thickBot="1" x14ac:dyDescent="0.2">
      <c r="A54" s="21" t="s">
        <v>51</v>
      </c>
      <c r="B54" s="112" t="s">
        <v>291</v>
      </c>
      <c r="C54" s="33"/>
      <c r="D54" s="21"/>
      <c r="E54" s="21"/>
      <c r="F54" s="36"/>
      <c r="G54" s="41"/>
      <c r="H54" s="23">
        <f>H55+H56+H57+H58+H59+H60+H61+H62</f>
        <v>1230</v>
      </c>
      <c r="I54" s="23">
        <f t="shared" ref="I54:AE54" si="21">I55+I56+I57+I58+I59+I60+I61+I62</f>
        <v>48</v>
      </c>
      <c r="J54" s="23">
        <f t="shared" si="21"/>
        <v>1122</v>
      </c>
      <c r="K54" s="23">
        <f t="shared" si="21"/>
        <v>410</v>
      </c>
      <c r="L54" s="23">
        <f t="shared" si="21"/>
        <v>358</v>
      </c>
      <c r="M54" s="23">
        <f t="shared" si="21"/>
        <v>30</v>
      </c>
      <c r="N54" s="23">
        <f t="shared" si="21"/>
        <v>0</v>
      </c>
      <c r="O54" s="23">
        <f t="shared" si="21"/>
        <v>24</v>
      </c>
      <c r="P54" s="23">
        <f t="shared" si="21"/>
        <v>24</v>
      </c>
      <c r="Q54" s="336">
        <f t="shared" si="21"/>
        <v>324</v>
      </c>
      <c r="R54" s="339">
        <f t="shared" si="21"/>
        <v>0</v>
      </c>
      <c r="S54" s="335">
        <f t="shared" si="21"/>
        <v>0</v>
      </c>
      <c r="T54" s="334">
        <f t="shared" si="21"/>
        <v>0</v>
      </c>
      <c r="U54" s="23">
        <f t="shared" si="21"/>
        <v>0</v>
      </c>
      <c r="V54" s="23">
        <f t="shared" si="21"/>
        <v>0</v>
      </c>
      <c r="W54" s="335">
        <f t="shared" si="21"/>
        <v>0</v>
      </c>
      <c r="X54" s="334">
        <f t="shared" si="21"/>
        <v>8</v>
      </c>
      <c r="Y54" s="23">
        <f t="shared" si="21"/>
        <v>96</v>
      </c>
      <c r="Z54" s="23">
        <f t="shared" si="21"/>
        <v>16</v>
      </c>
      <c r="AA54" s="335">
        <f t="shared" si="21"/>
        <v>536</v>
      </c>
      <c r="AB54" s="334">
        <f t="shared" si="21"/>
        <v>18</v>
      </c>
      <c r="AC54" s="23">
        <f t="shared" si="21"/>
        <v>290</v>
      </c>
      <c r="AD54" s="23">
        <f t="shared" si="21"/>
        <v>6</v>
      </c>
      <c r="AE54" s="335">
        <f t="shared" si="21"/>
        <v>260</v>
      </c>
      <c r="AF54" s="85"/>
      <c r="AG54" s="313">
        <f t="shared" si="5"/>
        <v>1182</v>
      </c>
    </row>
    <row r="55" spans="1:33" ht="13.5" customHeight="1" x14ac:dyDescent="0.15">
      <c r="A55" s="15" t="s">
        <v>53</v>
      </c>
      <c r="B55" s="96" t="s">
        <v>54</v>
      </c>
      <c r="C55" s="61"/>
      <c r="D55" s="17"/>
      <c r="E55" s="17"/>
      <c r="F55" s="66" t="s">
        <v>304</v>
      </c>
      <c r="G55" s="77"/>
      <c r="H55" s="68">
        <f>I55+J55+O55+P55</f>
        <v>228</v>
      </c>
      <c r="I55" s="60">
        <v>12</v>
      </c>
      <c r="J55" s="70">
        <f>K55+L55+M55</f>
        <v>200</v>
      </c>
      <c r="K55" s="62">
        <v>60</v>
      </c>
      <c r="L55" s="62">
        <v>140</v>
      </c>
      <c r="M55" s="171"/>
      <c r="N55" s="171"/>
      <c r="O55" s="171">
        <v>8</v>
      </c>
      <c r="P55" s="387">
        <v>8</v>
      </c>
      <c r="Q55" s="37"/>
      <c r="R55" s="253"/>
      <c r="S55" s="212"/>
      <c r="T55" s="253"/>
      <c r="U55" s="20"/>
      <c r="V55" s="19"/>
      <c r="W55" s="37"/>
      <c r="X55" s="253">
        <v>8</v>
      </c>
      <c r="Y55" s="253">
        <v>96</v>
      </c>
      <c r="Z55" s="81">
        <v>4</v>
      </c>
      <c r="AA55" s="212">
        <v>120</v>
      </c>
      <c r="AB55" s="20"/>
      <c r="AC55" s="20"/>
      <c r="AD55" s="19"/>
      <c r="AE55" s="37"/>
      <c r="AF55" s="86"/>
      <c r="AG55" s="313">
        <f t="shared" si="5"/>
        <v>216</v>
      </c>
    </row>
    <row r="56" spans="1:33" ht="14.25" customHeight="1" x14ac:dyDescent="0.15">
      <c r="A56" s="15" t="s">
        <v>56</v>
      </c>
      <c r="B56" s="160" t="s">
        <v>292</v>
      </c>
      <c r="C56" s="61"/>
      <c r="D56" s="17"/>
      <c r="E56" s="17"/>
      <c r="F56" s="66" t="s">
        <v>202</v>
      </c>
      <c r="G56" s="77"/>
      <c r="H56" s="68">
        <f t="shared" ref="H56:H61" si="22">I56+J56+O56+P56</f>
        <v>110</v>
      </c>
      <c r="I56" s="60">
        <v>8</v>
      </c>
      <c r="J56" s="70">
        <f t="shared" ref="J56:J59" si="23">K56+L56+M56</f>
        <v>102</v>
      </c>
      <c r="K56" s="62">
        <v>66</v>
      </c>
      <c r="L56" s="62">
        <v>36</v>
      </c>
      <c r="M56" s="171"/>
      <c r="N56" s="171"/>
      <c r="O56" s="171"/>
      <c r="P56" s="387"/>
      <c r="Q56" s="37"/>
      <c r="R56" s="253"/>
      <c r="S56" s="212"/>
      <c r="T56" s="253"/>
      <c r="U56" s="20"/>
      <c r="V56" s="19"/>
      <c r="W56" s="37"/>
      <c r="X56" s="253"/>
      <c r="Y56" s="253"/>
      <c r="Z56" s="47">
        <v>8</v>
      </c>
      <c r="AA56" s="212">
        <v>102</v>
      </c>
      <c r="AB56" s="20"/>
      <c r="AC56" s="20"/>
      <c r="AD56" s="19"/>
      <c r="AE56" s="37"/>
      <c r="AF56" s="86"/>
      <c r="AG56" s="313">
        <f t="shared" si="5"/>
        <v>102</v>
      </c>
    </row>
    <row r="57" spans="1:33" ht="36" customHeight="1" x14ac:dyDescent="0.15">
      <c r="A57" s="15" t="s">
        <v>58</v>
      </c>
      <c r="B57" s="160" t="s">
        <v>293</v>
      </c>
      <c r="C57" s="61"/>
      <c r="D57" s="17"/>
      <c r="E57" s="17"/>
      <c r="F57" s="66" t="s">
        <v>304</v>
      </c>
      <c r="G57" s="77"/>
      <c r="H57" s="68">
        <f t="shared" si="22"/>
        <v>218</v>
      </c>
      <c r="I57" s="60">
        <v>10</v>
      </c>
      <c r="J57" s="70">
        <f t="shared" si="23"/>
        <v>192</v>
      </c>
      <c r="K57" s="62">
        <v>144</v>
      </c>
      <c r="L57" s="62">
        <v>48</v>
      </c>
      <c r="M57" s="171"/>
      <c r="N57" s="171"/>
      <c r="O57" s="171">
        <v>8</v>
      </c>
      <c r="P57" s="387">
        <v>8</v>
      </c>
      <c r="Q57" s="37"/>
      <c r="R57" s="253"/>
      <c r="S57" s="212"/>
      <c r="T57" s="253"/>
      <c r="U57" s="20"/>
      <c r="V57" s="237"/>
      <c r="W57" s="37"/>
      <c r="X57" s="253"/>
      <c r="Y57" s="253"/>
      <c r="Z57" s="59"/>
      <c r="AA57" s="212"/>
      <c r="AB57" s="20">
        <v>4</v>
      </c>
      <c r="AC57" s="20">
        <v>136</v>
      </c>
      <c r="AD57" s="19">
        <v>6</v>
      </c>
      <c r="AE57" s="37">
        <v>72</v>
      </c>
      <c r="AF57" s="86"/>
      <c r="AG57" s="314">
        <f t="shared" si="5"/>
        <v>208</v>
      </c>
    </row>
    <row r="58" spans="1:33" ht="26.25" customHeight="1" x14ac:dyDescent="0.15">
      <c r="A58" s="15" t="s">
        <v>60</v>
      </c>
      <c r="B58" s="160" t="s">
        <v>294</v>
      </c>
      <c r="C58" s="61"/>
      <c r="D58" s="17"/>
      <c r="E58" s="63"/>
      <c r="F58" s="66" t="s">
        <v>304</v>
      </c>
      <c r="G58" s="77"/>
      <c r="H58" s="68">
        <f t="shared" si="22"/>
        <v>214</v>
      </c>
      <c r="I58" s="60">
        <v>10</v>
      </c>
      <c r="J58" s="70">
        <f t="shared" si="23"/>
        <v>188</v>
      </c>
      <c r="K58" s="62">
        <v>90</v>
      </c>
      <c r="L58" s="62">
        <v>68</v>
      </c>
      <c r="M58" s="171">
        <v>30</v>
      </c>
      <c r="N58" s="171"/>
      <c r="O58" s="171">
        <v>8</v>
      </c>
      <c r="P58" s="387">
        <v>8</v>
      </c>
      <c r="Q58" s="37"/>
      <c r="R58" s="253"/>
      <c r="S58" s="212"/>
      <c r="T58" s="59"/>
      <c r="U58" s="28"/>
      <c r="V58" s="237"/>
      <c r="W58" s="37"/>
      <c r="X58" s="253"/>
      <c r="Y58" s="253"/>
      <c r="Z58" s="81">
        <v>4</v>
      </c>
      <c r="AA58" s="212">
        <v>98</v>
      </c>
      <c r="AB58" s="20">
        <v>6</v>
      </c>
      <c r="AC58" s="20">
        <v>106</v>
      </c>
      <c r="AD58" s="19"/>
      <c r="AE58" s="37"/>
      <c r="AF58" s="86"/>
      <c r="AG58" s="314">
        <f t="shared" si="5"/>
        <v>204</v>
      </c>
    </row>
    <row r="59" spans="1:33" s="30" customFormat="1" ht="33.75" customHeight="1" x14ac:dyDescent="0.15">
      <c r="A59" s="68" t="s">
        <v>295</v>
      </c>
      <c r="B59" s="150" t="s">
        <v>61</v>
      </c>
      <c r="C59" s="175"/>
      <c r="D59" s="176"/>
      <c r="E59" s="242"/>
      <c r="F59" s="92" t="s">
        <v>202</v>
      </c>
      <c r="G59" s="64"/>
      <c r="H59" s="68">
        <f t="shared" si="22"/>
        <v>124</v>
      </c>
      <c r="I59" s="60">
        <v>8</v>
      </c>
      <c r="J59" s="70">
        <f t="shared" si="23"/>
        <v>116</v>
      </c>
      <c r="K59" s="177">
        <v>50</v>
      </c>
      <c r="L59" s="177">
        <v>66</v>
      </c>
      <c r="M59" s="235"/>
      <c r="N59" s="235"/>
      <c r="O59" s="235"/>
      <c r="P59" s="387"/>
      <c r="Q59" s="37"/>
      <c r="R59" s="253"/>
      <c r="S59" s="212"/>
      <c r="T59" s="59"/>
      <c r="U59" s="177"/>
      <c r="V59" s="237"/>
      <c r="W59" s="37"/>
      <c r="X59" s="253"/>
      <c r="Y59" s="253"/>
      <c r="Z59" s="81"/>
      <c r="AA59" s="212"/>
      <c r="AB59" s="20">
        <v>8</v>
      </c>
      <c r="AC59" s="20">
        <v>48</v>
      </c>
      <c r="AD59" s="19"/>
      <c r="AE59" s="37">
        <v>68</v>
      </c>
      <c r="AF59" s="236"/>
      <c r="AG59" s="314">
        <f t="shared" si="5"/>
        <v>116</v>
      </c>
    </row>
    <row r="60" spans="1:33" ht="13.5" customHeight="1" x14ac:dyDescent="0.15">
      <c r="A60" s="31" t="s">
        <v>198</v>
      </c>
      <c r="B60" s="16" t="s">
        <v>63</v>
      </c>
      <c r="C60" s="17"/>
      <c r="D60" s="523"/>
      <c r="E60" s="524"/>
      <c r="F60" s="93"/>
      <c r="G60" s="64"/>
      <c r="H60" s="68">
        <f t="shared" si="22"/>
        <v>0</v>
      </c>
      <c r="I60" s="18"/>
      <c r="J60" s="70">
        <f>K60+L60+M60+N60+O60+Q60</f>
        <v>0</v>
      </c>
      <c r="K60" s="62"/>
      <c r="L60" s="177"/>
      <c r="M60" s="171"/>
      <c r="N60" s="171"/>
      <c r="O60" s="171"/>
      <c r="P60" s="387"/>
      <c r="Q60" s="37"/>
      <c r="R60" s="257"/>
      <c r="S60" s="214"/>
      <c r="T60" s="247"/>
      <c r="U60" s="29"/>
      <c r="V60" s="176"/>
      <c r="W60" s="43"/>
      <c r="X60" s="213"/>
      <c r="Y60" s="257"/>
      <c r="Z60" s="262"/>
      <c r="AA60" s="214"/>
      <c r="AB60" s="242"/>
      <c r="AC60" s="29"/>
      <c r="AD60" s="176"/>
      <c r="AE60" s="43"/>
      <c r="AF60" s="87"/>
      <c r="AG60" s="313">
        <f t="shared" si="5"/>
        <v>0</v>
      </c>
    </row>
    <row r="61" spans="1:33" ht="13.5" customHeight="1" thickBot="1" x14ac:dyDescent="0.2">
      <c r="A61" s="31" t="s">
        <v>199</v>
      </c>
      <c r="B61" s="16" t="s">
        <v>188</v>
      </c>
      <c r="C61" s="17"/>
      <c r="D61" s="521"/>
      <c r="E61" s="522"/>
      <c r="F61" s="94" t="s">
        <v>307</v>
      </c>
      <c r="G61" s="64"/>
      <c r="H61" s="68">
        <f t="shared" si="22"/>
        <v>324</v>
      </c>
      <c r="I61" s="173"/>
      <c r="J61" s="25">
        <v>324</v>
      </c>
      <c r="K61" s="62"/>
      <c r="L61" s="177"/>
      <c r="M61" s="171"/>
      <c r="N61" s="171"/>
      <c r="O61" s="171"/>
      <c r="P61" s="387"/>
      <c r="Q61" s="37">
        <v>324</v>
      </c>
      <c r="R61" s="253"/>
      <c r="S61" s="212"/>
      <c r="T61" s="81"/>
      <c r="U61" s="28"/>
      <c r="V61" s="237"/>
      <c r="W61" s="37"/>
      <c r="X61" s="340"/>
      <c r="Y61" s="253"/>
      <c r="Z61" s="81"/>
      <c r="AA61" s="212">
        <v>216</v>
      </c>
      <c r="AB61" s="19"/>
      <c r="AC61" s="28"/>
      <c r="AD61" s="237"/>
      <c r="AE61" s="37">
        <v>108</v>
      </c>
      <c r="AF61" s="87"/>
      <c r="AG61" s="313">
        <f t="shared" si="5"/>
        <v>324</v>
      </c>
    </row>
    <row r="62" spans="1:33" s="30" customFormat="1" ht="13.5" customHeight="1" thickBot="1" x14ac:dyDescent="0.2">
      <c r="A62" s="323" t="s">
        <v>302</v>
      </c>
      <c r="B62" s="324" t="s">
        <v>303</v>
      </c>
      <c r="C62" s="32"/>
      <c r="D62" s="317"/>
      <c r="E62" s="316"/>
      <c r="F62" s="318"/>
      <c r="G62" s="319"/>
      <c r="H62" s="68">
        <v>12</v>
      </c>
      <c r="I62" s="320"/>
      <c r="J62" s="321"/>
      <c r="K62" s="14"/>
      <c r="L62" s="14"/>
      <c r="M62" s="138"/>
      <c r="N62" s="138"/>
      <c r="O62" s="138"/>
      <c r="P62" s="138"/>
      <c r="Q62" s="38"/>
      <c r="R62" s="256"/>
      <c r="S62" s="215"/>
      <c r="T62" s="261"/>
      <c r="U62" s="14"/>
      <c r="V62" s="138"/>
      <c r="W62" s="103"/>
      <c r="X62" s="341"/>
      <c r="Y62" s="256"/>
      <c r="Z62" s="261"/>
      <c r="AA62" s="215"/>
      <c r="AB62" s="82"/>
      <c r="AC62" s="342"/>
      <c r="AD62" s="82"/>
      <c r="AE62" s="103">
        <v>12</v>
      </c>
      <c r="AF62" s="322"/>
      <c r="AG62" s="313"/>
    </row>
    <row r="63" spans="1:33" ht="23.25" customHeight="1" thickBot="1" x14ac:dyDescent="0.2">
      <c r="A63" s="21" t="s">
        <v>65</v>
      </c>
      <c r="B63" s="385" t="s">
        <v>66</v>
      </c>
      <c r="C63" s="21"/>
      <c r="D63" s="21"/>
      <c r="E63" s="52"/>
      <c r="F63" s="91"/>
      <c r="G63" s="41"/>
      <c r="H63" s="23">
        <f>SUM(H64:H67)</f>
        <v>236</v>
      </c>
      <c r="I63" s="23">
        <f t="shared" ref="I63:AE63" si="24">SUM(I64:I67)</f>
        <v>8</v>
      </c>
      <c r="J63" s="23">
        <f t="shared" si="24"/>
        <v>202</v>
      </c>
      <c r="K63" s="23">
        <f t="shared" si="24"/>
        <v>64</v>
      </c>
      <c r="L63" s="23">
        <f t="shared" si="24"/>
        <v>30</v>
      </c>
      <c r="M63" s="23">
        <f t="shared" si="24"/>
        <v>0</v>
      </c>
      <c r="N63" s="23">
        <f t="shared" si="24"/>
        <v>0</v>
      </c>
      <c r="O63" s="23">
        <f t="shared" si="24"/>
        <v>6</v>
      </c>
      <c r="P63" s="23">
        <f t="shared" si="24"/>
        <v>8</v>
      </c>
      <c r="Q63" s="335">
        <f t="shared" si="24"/>
        <v>108</v>
      </c>
      <c r="R63" s="334">
        <f t="shared" si="24"/>
        <v>0</v>
      </c>
      <c r="S63" s="335">
        <f t="shared" si="24"/>
        <v>0</v>
      </c>
      <c r="T63" s="334">
        <f t="shared" si="24"/>
        <v>0</v>
      </c>
      <c r="U63" s="23">
        <f t="shared" si="24"/>
        <v>0</v>
      </c>
      <c r="V63" s="23">
        <f t="shared" si="24"/>
        <v>0</v>
      </c>
      <c r="W63" s="335">
        <f t="shared" si="24"/>
        <v>0</v>
      </c>
      <c r="X63" s="339">
        <f t="shared" si="24"/>
        <v>4</v>
      </c>
      <c r="Y63" s="334">
        <f t="shared" si="24"/>
        <v>48</v>
      </c>
      <c r="Z63" s="23">
        <f t="shared" si="24"/>
        <v>4</v>
      </c>
      <c r="AA63" s="336">
        <f t="shared" si="24"/>
        <v>180</v>
      </c>
      <c r="AB63" s="339">
        <f t="shared" si="24"/>
        <v>0</v>
      </c>
      <c r="AC63" s="23">
        <f t="shared" si="24"/>
        <v>0</v>
      </c>
      <c r="AD63" s="23">
        <f t="shared" si="24"/>
        <v>0</v>
      </c>
      <c r="AE63" s="335">
        <f t="shared" si="24"/>
        <v>0</v>
      </c>
      <c r="AF63" s="85"/>
      <c r="AG63" s="313">
        <f t="shared" si="5"/>
        <v>228</v>
      </c>
    </row>
    <row r="64" spans="1:33" ht="33" customHeight="1" x14ac:dyDescent="0.15">
      <c r="A64" s="15" t="s">
        <v>68</v>
      </c>
      <c r="B64" s="16" t="s">
        <v>200</v>
      </c>
      <c r="C64" s="17"/>
      <c r="D64" s="17"/>
      <c r="E64" s="63"/>
      <c r="F64" s="92" t="s">
        <v>304</v>
      </c>
      <c r="G64" s="77"/>
      <c r="H64" s="62">
        <f>I64+J64+O64+P64</f>
        <v>116</v>
      </c>
      <c r="I64" s="60">
        <v>8</v>
      </c>
      <c r="J64" s="70">
        <f>K64+L64+M64</f>
        <v>94</v>
      </c>
      <c r="K64" s="62">
        <v>64</v>
      </c>
      <c r="L64" s="62">
        <v>30</v>
      </c>
      <c r="M64" s="171"/>
      <c r="N64" s="171"/>
      <c r="O64" s="171">
        <v>6</v>
      </c>
      <c r="P64" s="387">
        <v>8</v>
      </c>
      <c r="Q64" s="37"/>
      <c r="R64" s="253"/>
      <c r="S64" s="212"/>
      <c r="T64" s="81"/>
      <c r="U64" s="28"/>
      <c r="V64" s="237"/>
      <c r="W64" s="37"/>
      <c r="X64" s="274">
        <v>4</v>
      </c>
      <c r="Y64" s="286">
        <v>48</v>
      </c>
      <c r="Z64" s="260">
        <v>4</v>
      </c>
      <c r="AA64" s="212">
        <v>60</v>
      </c>
      <c r="AB64" s="287"/>
      <c r="AC64" s="272"/>
      <c r="AD64" s="266"/>
      <c r="AE64" s="37"/>
      <c r="AF64" s="86"/>
      <c r="AG64" s="313">
        <f t="shared" si="5"/>
        <v>108</v>
      </c>
    </row>
    <row r="65" spans="1:33" s="30" customFormat="1" ht="14.25" customHeight="1" x14ac:dyDescent="0.15">
      <c r="A65" s="28" t="s">
        <v>191</v>
      </c>
      <c r="B65" s="16" t="s">
        <v>63</v>
      </c>
      <c r="C65" s="29"/>
      <c r="D65" s="29"/>
      <c r="E65" s="63"/>
      <c r="F65" s="89"/>
      <c r="G65" s="77"/>
      <c r="H65" s="177">
        <f t="shared" ref="H65:H66" si="25">I65+J65+O65+P65</f>
        <v>0</v>
      </c>
      <c r="I65" s="60"/>
      <c r="J65" s="70">
        <f>K65+L65+M65</f>
        <v>0</v>
      </c>
      <c r="K65" s="62"/>
      <c r="L65" s="62"/>
      <c r="M65" s="171"/>
      <c r="N65" s="171"/>
      <c r="O65" s="171"/>
      <c r="P65" s="387"/>
      <c r="Q65" s="37"/>
      <c r="R65" s="253"/>
      <c r="S65" s="212"/>
      <c r="T65" s="253"/>
      <c r="U65" s="20"/>
      <c r="V65" s="19"/>
      <c r="W65" s="37"/>
      <c r="X65" s="253"/>
      <c r="Y65" s="253"/>
      <c r="Z65" s="81"/>
      <c r="AA65" s="212"/>
      <c r="AB65" s="20"/>
      <c r="AC65" s="20"/>
      <c r="AD65" s="19"/>
      <c r="AE65" s="37"/>
      <c r="AF65" s="53"/>
      <c r="AG65" s="313">
        <f t="shared" si="5"/>
        <v>0</v>
      </c>
    </row>
    <row r="66" spans="1:33" s="30" customFormat="1" ht="14.25" customHeight="1" x14ac:dyDescent="0.15">
      <c r="A66" s="28" t="s">
        <v>192</v>
      </c>
      <c r="B66" s="96" t="s">
        <v>188</v>
      </c>
      <c r="C66" s="175"/>
      <c r="D66" s="60"/>
      <c r="E66" s="60"/>
      <c r="F66" s="66" t="s">
        <v>202</v>
      </c>
      <c r="G66" s="175"/>
      <c r="H66" s="177">
        <f t="shared" si="25"/>
        <v>108</v>
      </c>
      <c r="I66" s="60"/>
      <c r="J66" s="25">
        <v>108</v>
      </c>
      <c r="K66" s="177"/>
      <c r="L66" s="177"/>
      <c r="M66" s="177"/>
      <c r="N66" s="177"/>
      <c r="O66" s="177"/>
      <c r="P66" s="387"/>
      <c r="Q66" s="37">
        <v>108</v>
      </c>
      <c r="R66" s="253"/>
      <c r="S66" s="212"/>
      <c r="T66" s="253"/>
      <c r="U66" s="177"/>
      <c r="V66" s="177"/>
      <c r="W66" s="37"/>
      <c r="X66" s="253"/>
      <c r="Y66" s="47"/>
      <c r="Z66" s="47"/>
      <c r="AA66" s="212">
        <v>108</v>
      </c>
      <c r="AB66" s="20"/>
      <c r="AC66" s="177"/>
      <c r="AD66" s="177"/>
      <c r="AE66" s="37"/>
      <c r="AF66" s="53"/>
      <c r="AG66" s="313">
        <f t="shared" si="5"/>
        <v>108</v>
      </c>
    </row>
    <row r="67" spans="1:33" s="30" customFormat="1" ht="14.25" customHeight="1" thickBot="1" x14ac:dyDescent="0.2">
      <c r="A67" s="323" t="s">
        <v>302</v>
      </c>
      <c r="B67" s="160" t="s">
        <v>303</v>
      </c>
      <c r="C67" s="175"/>
      <c r="D67" s="60"/>
      <c r="E67" s="60"/>
      <c r="F67" s="66"/>
      <c r="G67" s="175"/>
      <c r="H67" s="177">
        <v>12</v>
      </c>
      <c r="I67" s="60"/>
      <c r="J67" s="25"/>
      <c r="K67" s="177"/>
      <c r="L67" s="177"/>
      <c r="M67" s="177"/>
      <c r="N67" s="177"/>
      <c r="O67" s="177"/>
      <c r="P67" s="387"/>
      <c r="Q67" s="37"/>
      <c r="R67" s="253"/>
      <c r="S67" s="212"/>
      <c r="T67" s="253"/>
      <c r="U67" s="177"/>
      <c r="V67" s="177"/>
      <c r="W67" s="37"/>
      <c r="X67" s="253"/>
      <c r="Y67" s="47"/>
      <c r="Z67" s="47"/>
      <c r="AA67" s="212">
        <v>12</v>
      </c>
      <c r="AB67" s="20"/>
      <c r="AC67" s="177"/>
      <c r="AD67" s="177"/>
      <c r="AE67" s="37"/>
      <c r="AF67" s="53"/>
      <c r="AG67" s="313"/>
    </row>
    <row r="68" spans="1:33" ht="23.25" customHeight="1" thickBot="1" x14ac:dyDescent="0.2">
      <c r="A68" s="21" t="s">
        <v>69</v>
      </c>
      <c r="B68" s="395" t="s">
        <v>70</v>
      </c>
      <c r="C68" s="394"/>
      <c r="D68" s="325"/>
      <c r="E68" s="326"/>
      <c r="F68" s="98"/>
      <c r="G68" s="394"/>
      <c r="H68" s="327">
        <f>SUM(H69:H72)</f>
        <v>300</v>
      </c>
      <c r="I68" s="327">
        <f t="shared" ref="I68:AE68" si="26">SUM(I69:I72)</f>
        <v>10</v>
      </c>
      <c r="J68" s="327">
        <f t="shared" si="26"/>
        <v>264</v>
      </c>
      <c r="K68" s="327">
        <f t="shared" si="26"/>
        <v>86</v>
      </c>
      <c r="L68" s="327">
        <f t="shared" si="26"/>
        <v>40</v>
      </c>
      <c r="M68" s="327">
        <f t="shared" si="26"/>
        <v>30</v>
      </c>
      <c r="N68" s="327">
        <f t="shared" si="26"/>
        <v>0</v>
      </c>
      <c r="O68" s="327">
        <f t="shared" si="26"/>
        <v>6</v>
      </c>
      <c r="P68" s="327">
        <f t="shared" si="26"/>
        <v>8</v>
      </c>
      <c r="Q68" s="393">
        <f t="shared" si="26"/>
        <v>108</v>
      </c>
      <c r="R68" s="337">
        <f t="shared" si="26"/>
        <v>0</v>
      </c>
      <c r="S68" s="338">
        <f t="shared" si="26"/>
        <v>0</v>
      </c>
      <c r="T68" s="337">
        <f t="shared" si="26"/>
        <v>0</v>
      </c>
      <c r="U68" s="327">
        <f t="shared" si="26"/>
        <v>0</v>
      </c>
      <c r="V68" s="327">
        <f t="shared" si="26"/>
        <v>0</v>
      </c>
      <c r="W68" s="338">
        <f t="shared" si="26"/>
        <v>0</v>
      </c>
      <c r="X68" s="337">
        <f t="shared" si="26"/>
        <v>0</v>
      </c>
      <c r="Y68" s="327">
        <f t="shared" si="26"/>
        <v>0</v>
      </c>
      <c r="Z68" s="327">
        <f t="shared" si="26"/>
        <v>0</v>
      </c>
      <c r="AA68" s="338">
        <f t="shared" si="26"/>
        <v>0</v>
      </c>
      <c r="AB68" s="337">
        <f t="shared" si="26"/>
        <v>6</v>
      </c>
      <c r="AC68" s="327">
        <f t="shared" si="26"/>
        <v>102</v>
      </c>
      <c r="AD68" s="327">
        <f t="shared" si="26"/>
        <v>4</v>
      </c>
      <c r="AE68" s="338">
        <f t="shared" si="26"/>
        <v>188</v>
      </c>
      <c r="AF68" s="85"/>
      <c r="AG68" s="313">
        <f t="shared" si="5"/>
        <v>290</v>
      </c>
    </row>
    <row r="69" spans="1:33" ht="23.25" customHeight="1" x14ac:dyDescent="0.15">
      <c r="A69" s="15" t="s">
        <v>72</v>
      </c>
      <c r="B69" s="150" t="s">
        <v>73</v>
      </c>
      <c r="C69" s="17"/>
      <c r="D69" s="17"/>
      <c r="E69" s="63"/>
      <c r="F69" s="92" t="s">
        <v>304</v>
      </c>
      <c r="G69" s="77"/>
      <c r="H69" s="62">
        <f>I69+J69+O69+P69</f>
        <v>180</v>
      </c>
      <c r="I69" s="60">
        <v>10</v>
      </c>
      <c r="J69" s="70">
        <f>K69+L69+M69</f>
        <v>156</v>
      </c>
      <c r="K69" s="62">
        <v>86</v>
      </c>
      <c r="L69" s="62">
        <v>40</v>
      </c>
      <c r="M69" s="171">
        <v>30</v>
      </c>
      <c r="N69" s="171"/>
      <c r="O69" s="171">
        <v>6</v>
      </c>
      <c r="P69" s="387">
        <v>8</v>
      </c>
      <c r="Q69" s="37"/>
      <c r="R69" s="253"/>
      <c r="S69" s="212"/>
      <c r="T69" s="253"/>
      <c r="U69" s="20"/>
      <c r="V69" s="19"/>
      <c r="W69" s="37"/>
      <c r="X69" s="253"/>
      <c r="Y69" s="286"/>
      <c r="Z69" s="260"/>
      <c r="AA69" s="212"/>
      <c r="AB69" s="20">
        <v>6</v>
      </c>
      <c r="AC69" s="20">
        <v>102</v>
      </c>
      <c r="AD69" s="19">
        <v>4</v>
      </c>
      <c r="AE69" s="37">
        <v>68</v>
      </c>
      <c r="AF69" s="86"/>
      <c r="AG69" s="313">
        <f t="shared" si="5"/>
        <v>170</v>
      </c>
    </row>
    <row r="70" spans="1:33" s="30" customFormat="1" ht="13.5" customHeight="1" x14ac:dyDescent="0.15">
      <c r="A70" s="28" t="s">
        <v>189</v>
      </c>
      <c r="B70" s="16" t="s">
        <v>63</v>
      </c>
      <c r="C70" s="29"/>
      <c r="D70" s="29"/>
      <c r="E70" s="63"/>
      <c r="F70" s="89"/>
      <c r="G70" s="64"/>
      <c r="H70" s="177">
        <f t="shared" ref="H70:H71" si="27">I70+J70+O70+P70</f>
        <v>0</v>
      </c>
      <c r="I70" s="60"/>
      <c r="J70" s="25">
        <f t="shared" ref="J70" si="28">SUM(R70:AE70)</f>
        <v>0</v>
      </c>
      <c r="K70" s="62"/>
      <c r="L70" s="62"/>
      <c r="M70" s="171"/>
      <c r="N70" s="171"/>
      <c r="O70" s="171"/>
      <c r="P70" s="387"/>
      <c r="Q70" s="37"/>
      <c r="R70" s="253"/>
      <c r="S70" s="212"/>
      <c r="T70" s="253"/>
      <c r="U70" s="20"/>
      <c r="V70" s="19"/>
      <c r="W70" s="37"/>
      <c r="X70" s="253"/>
      <c r="Y70" s="253"/>
      <c r="Z70" s="81"/>
      <c r="AA70" s="212"/>
      <c r="AB70" s="20"/>
      <c r="AC70" s="20"/>
      <c r="AD70" s="237"/>
      <c r="AE70" s="37"/>
      <c r="AF70" s="86"/>
      <c r="AG70" s="313">
        <f t="shared" si="5"/>
        <v>0</v>
      </c>
    </row>
    <row r="71" spans="1:33" s="30" customFormat="1" ht="14.25" customHeight="1" x14ac:dyDescent="0.15">
      <c r="A71" s="28" t="s">
        <v>190</v>
      </c>
      <c r="B71" s="16" t="s">
        <v>188</v>
      </c>
      <c r="C71" s="29"/>
      <c r="D71" s="29"/>
      <c r="E71" s="63"/>
      <c r="F71" s="92" t="s">
        <v>202</v>
      </c>
      <c r="G71" s="64"/>
      <c r="H71" s="177">
        <f t="shared" si="27"/>
        <v>108</v>
      </c>
      <c r="I71" s="60"/>
      <c r="J71" s="25">
        <v>108</v>
      </c>
      <c r="K71" s="62"/>
      <c r="L71" s="62"/>
      <c r="M71" s="171"/>
      <c r="N71" s="171"/>
      <c r="O71" s="171"/>
      <c r="P71" s="387"/>
      <c r="Q71" s="37">
        <v>108</v>
      </c>
      <c r="R71" s="253"/>
      <c r="S71" s="212"/>
      <c r="T71" s="253"/>
      <c r="U71" s="20"/>
      <c r="V71" s="19"/>
      <c r="W71" s="37"/>
      <c r="X71" s="340"/>
      <c r="Y71" s="253"/>
      <c r="Z71" s="81"/>
      <c r="AA71" s="212"/>
      <c r="AB71" s="19"/>
      <c r="AC71" s="28"/>
      <c r="AD71" s="237"/>
      <c r="AE71" s="37">
        <v>108</v>
      </c>
      <c r="AF71" s="86"/>
      <c r="AG71" s="313">
        <f t="shared" si="5"/>
        <v>108</v>
      </c>
    </row>
    <row r="72" spans="1:33" s="30" customFormat="1" ht="14.25" customHeight="1" thickBot="1" x14ac:dyDescent="0.2">
      <c r="A72" s="323" t="s">
        <v>302</v>
      </c>
      <c r="B72" s="150" t="s">
        <v>303</v>
      </c>
      <c r="C72" s="32"/>
      <c r="D72" s="32"/>
      <c r="E72" s="54"/>
      <c r="F72" s="95"/>
      <c r="G72" s="319"/>
      <c r="H72" s="177">
        <v>12</v>
      </c>
      <c r="I72" s="32"/>
      <c r="J72" s="321"/>
      <c r="K72" s="14"/>
      <c r="L72" s="14"/>
      <c r="M72" s="138"/>
      <c r="N72" s="138"/>
      <c r="O72" s="138"/>
      <c r="P72" s="138"/>
      <c r="Q72" s="103"/>
      <c r="R72" s="256"/>
      <c r="S72" s="309"/>
      <c r="T72" s="256"/>
      <c r="U72" s="277"/>
      <c r="V72" s="82"/>
      <c r="W72" s="40"/>
      <c r="X72" s="343"/>
      <c r="Y72" s="256"/>
      <c r="Z72" s="261"/>
      <c r="AA72" s="308"/>
      <c r="AB72" s="82"/>
      <c r="AC72" s="14"/>
      <c r="AD72" s="138"/>
      <c r="AE72" s="38">
        <v>12</v>
      </c>
      <c r="AF72" s="53"/>
      <c r="AG72" s="333"/>
    </row>
    <row r="73" spans="1:33" ht="32.25" customHeight="1" thickBot="1" x14ac:dyDescent="0.2">
      <c r="A73" s="71" t="s">
        <v>318</v>
      </c>
      <c r="B73" s="243" t="s">
        <v>296</v>
      </c>
      <c r="C73" s="21"/>
      <c r="D73" s="21"/>
      <c r="E73" s="52"/>
      <c r="F73" s="91"/>
      <c r="G73" s="41"/>
      <c r="H73" s="21">
        <f>SUM(H74:H77)</f>
        <v>552</v>
      </c>
      <c r="I73" s="21">
        <f t="shared" ref="I73:AE73" si="29">SUM(I74:I77)</f>
        <v>10</v>
      </c>
      <c r="J73" s="21">
        <f t="shared" si="29"/>
        <v>514</v>
      </c>
      <c r="K73" s="21">
        <f t="shared" si="29"/>
        <v>122</v>
      </c>
      <c r="L73" s="21">
        <f t="shared" si="29"/>
        <v>68</v>
      </c>
      <c r="M73" s="21">
        <f t="shared" si="29"/>
        <v>0</v>
      </c>
      <c r="N73" s="21">
        <f t="shared" si="29"/>
        <v>216</v>
      </c>
      <c r="O73" s="21">
        <f t="shared" si="29"/>
        <v>8</v>
      </c>
      <c r="P73" s="21">
        <f t="shared" si="29"/>
        <v>8</v>
      </c>
      <c r="Q73" s="36">
        <f t="shared" si="29"/>
        <v>0</v>
      </c>
      <c r="R73" s="33">
        <f t="shared" si="29"/>
        <v>0</v>
      </c>
      <c r="S73" s="36">
        <f t="shared" si="29"/>
        <v>0</v>
      </c>
      <c r="T73" s="33">
        <f t="shared" si="29"/>
        <v>4</v>
      </c>
      <c r="U73" s="21">
        <f t="shared" si="29"/>
        <v>210</v>
      </c>
      <c r="V73" s="21">
        <f t="shared" si="29"/>
        <v>6</v>
      </c>
      <c r="W73" s="36">
        <f t="shared" si="29"/>
        <v>332</v>
      </c>
      <c r="X73" s="33">
        <f t="shared" si="29"/>
        <v>0</v>
      </c>
      <c r="Y73" s="21">
        <f t="shared" si="29"/>
        <v>0</v>
      </c>
      <c r="Z73" s="21">
        <f t="shared" si="29"/>
        <v>0</v>
      </c>
      <c r="AA73" s="36">
        <f t="shared" si="29"/>
        <v>0</v>
      </c>
      <c r="AB73" s="33">
        <f t="shared" si="29"/>
        <v>0</v>
      </c>
      <c r="AC73" s="21">
        <f t="shared" si="29"/>
        <v>0</v>
      </c>
      <c r="AD73" s="21">
        <f t="shared" si="29"/>
        <v>0</v>
      </c>
      <c r="AE73" s="21">
        <f t="shared" si="29"/>
        <v>0</v>
      </c>
      <c r="AF73" s="85"/>
      <c r="AG73" s="333">
        <f t="shared" si="5"/>
        <v>542</v>
      </c>
    </row>
    <row r="74" spans="1:33" ht="34.5" customHeight="1" x14ac:dyDescent="0.15">
      <c r="A74" s="68" t="s">
        <v>319</v>
      </c>
      <c r="B74" s="111" t="s">
        <v>317</v>
      </c>
      <c r="C74" s="17"/>
      <c r="D74" s="17"/>
      <c r="E74" s="63"/>
      <c r="F74" s="92" t="s">
        <v>304</v>
      </c>
      <c r="G74" s="77"/>
      <c r="H74" s="62">
        <f>I74+J74+O74+P74</f>
        <v>216</v>
      </c>
      <c r="I74" s="60">
        <v>10</v>
      </c>
      <c r="J74" s="70">
        <f>K74+L74+M74</f>
        <v>190</v>
      </c>
      <c r="K74" s="62">
        <v>122</v>
      </c>
      <c r="L74" s="62">
        <v>68</v>
      </c>
      <c r="M74" s="171"/>
      <c r="N74" s="171"/>
      <c r="O74" s="171">
        <v>8</v>
      </c>
      <c r="P74" s="387">
        <v>8</v>
      </c>
      <c r="Q74" s="37"/>
      <c r="R74" s="253"/>
      <c r="S74" s="212"/>
      <c r="T74" s="253">
        <v>4</v>
      </c>
      <c r="U74" s="20">
        <v>108</v>
      </c>
      <c r="V74" s="19">
        <v>6</v>
      </c>
      <c r="W74" s="37">
        <v>98</v>
      </c>
      <c r="X74" s="253"/>
      <c r="Y74" s="253"/>
      <c r="Z74" s="81"/>
      <c r="AA74" s="212"/>
      <c r="AB74" s="19"/>
      <c r="AC74" s="177"/>
      <c r="AD74" s="237"/>
      <c r="AE74" s="37"/>
      <c r="AF74" s="86"/>
      <c r="AG74" s="333">
        <f t="shared" si="5"/>
        <v>206</v>
      </c>
    </row>
    <row r="75" spans="1:33" ht="13.5" customHeight="1" x14ac:dyDescent="0.15">
      <c r="A75" s="28" t="s">
        <v>186</v>
      </c>
      <c r="B75" s="111" t="s">
        <v>63</v>
      </c>
      <c r="C75" s="17"/>
      <c r="D75" s="523"/>
      <c r="E75" s="524"/>
      <c r="F75" s="92" t="s">
        <v>207</v>
      </c>
      <c r="G75" s="64"/>
      <c r="H75" s="177">
        <f t="shared" ref="H75" si="30">I75+J75</f>
        <v>324</v>
      </c>
      <c r="I75" s="18"/>
      <c r="J75" s="25">
        <f>SUM(R75:AE75)</f>
        <v>324</v>
      </c>
      <c r="K75" s="62"/>
      <c r="L75" s="177"/>
      <c r="M75" s="171"/>
      <c r="N75" s="171">
        <v>216</v>
      </c>
      <c r="O75" s="171"/>
      <c r="P75" s="387"/>
      <c r="Q75" s="37"/>
      <c r="R75" s="257"/>
      <c r="S75" s="214"/>
      <c r="T75" s="257"/>
      <c r="U75" s="175">
        <v>102</v>
      </c>
      <c r="V75" s="242"/>
      <c r="W75" s="43">
        <v>222</v>
      </c>
      <c r="X75" s="257"/>
      <c r="Y75" s="257"/>
      <c r="Z75" s="397"/>
      <c r="AA75" s="214"/>
      <c r="AB75" s="242"/>
      <c r="AC75" s="60"/>
      <c r="AD75" s="176"/>
      <c r="AE75" s="43"/>
      <c r="AF75" s="87"/>
      <c r="AG75" s="313">
        <f t="shared" si="5"/>
        <v>324</v>
      </c>
    </row>
    <row r="76" spans="1:33" s="30" customFormat="1" ht="13.5" customHeight="1" x14ac:dyDescent="0.15">
      <c r="A76" s="177" t="s">
        <v>187</v>
      </c>
      <c r="B76" s="16" t="s">
        <v>188</v>
      </c>
      <c r="C76" s="60"/>
      <c r="D76" s="146"/>
      <c r="E76" s="157"/>
      <c r="F76" s="92" t="s">
        <v>202</v>
      </c>
      <c r="G76" s="158"/>
      <c r="H76" s="177"/>
      <c r="I76" s="108"/>
      <c r="J76" s="148"/>
      <c r="K76" s="156"/>
      <c r="L76" s="156"/>
      <c r="M76" s="146"/>
      <c r="N76" s="146"/>
      <c r="O76" s="146"/>
      <c r="P76" s="146"/>
      <c r="Q76" s="103"/>
      <c r="R76" s="219"/>
      <c r="S76" s="216"/>
      <c r="T76" s="315"/>
      <c r="U76" s="147"/>
      <c r="V76" s="268"/>
      <c r="W76" s="43"/>
      <c r="X76" s="257"/>
      <c r="Y76" s="219"/>
      <c r="Z76" s="263"/>
      <c r="AA76" s="216"/>
      <c r="AB76" s="268"/>
      <c r="AC76" s="218"/>
      <c r="AD76" s="281"/>
      <c r="AE76" s="217"/>
      <c r="AF76" s="159"/>
      <c r="AG76" s="313">
        <f t="shared" si="5"/>
        <v>0</v>
      </c>
    </row>
    <row r="77" spans="1:33" s="30" customFormat="1" ht="13.5" customHeight="1" x14ac:dyDescent="0.15">
      <c r="A77" s="323" t="s">
        <v>302</v>
      </c>
      <c r="B77" s="150" t="s">
        <v>303</v>
      </c>
      <c r="C77" s="60"/>
      <c r="D77" s="146"/>
      <c r="E77" s="157"/>
      <c r="F77" s="90"/>
      <c r="G77" s="158"/>
      <c r="H77" s="177">
        <v>12</v>
      </c>
      <c r="I77" s="108"/>
      <c r="J77" s="148"/>
      <c r="K77" s="178"/>
      <c r="L77" s="178"/>
      <c r="M77" s="146"/>
      <c r="N77" s="146"/>
      <c r="O77" s="146"/>
      <c r="P77" s="146"/>
      <c r="Q77" s="103"/>
      <c r="R77" s="219"/>
      <c r="S77" s="216"/>
      <c r="T77" s="315"/>
      <c r="U77" s="147"/>
      <c r="V77" s="268"/>
      <c r="W77" s="281">
        <v>12</v>
      </c>
      <c r="X77" s="213"/>
      <c r="Y77" s="219"/>
      <c r="Z77" s="263"/>
      <c r="AA77" s="216"/>
      <c r="AB77" s="268"/>
      <c r="AC77" s="218"/>
      <c r="AD77" s="281"/>
      <c r="AE77" s="217"/>
      <c r="AF77" s="159"/>
      <c r="AG77" s="313">
        <f t="shared" si="5"/>
        <v>12</v>
      </c>
    </row>
    <row r="78" spans="1:33" ht="13.5" customHeight="1" thickBot="1" x14ac:dyDescent="0.2">
      <c r="A78" s="70" t="s">
        <v>273</v>
      </c>
      <c r="B78" s="72" t="s">
        <v>75</v>
      </c>
      <c r="C78" s="26"/>
      <c r="D78" s="576"/>
      <c r="E78" s="577"/>
      <c r="F78" s="292"/>
      <c r="G78" s="303"/>
      <c r="H78" s="304">
        <v>144</v>
      </c>
      <c r="I78" s="222"/>
      <c r="J78" s="25">
        <v>144</v>
      </c>
      <c r="K78" s="25"/>
      <c r="L78" s="25"/>
      <c r="M78" s="25"/>
      <c r="N78" s="25"/>
      <c r="O78" s="25"/>
      <c r="P78" s="390"/>
      <c r="Q78" s="305"/>
      <c r="R78" s="258"/>
      <c r="S78" s="305"/>
      <c r="T78" s="258"/>
      <c r="U78" s="25"/>
      <c r="V78" s="25"/>
      <c r="W78" s="305"/>
      <c r="X78" s="258"/>
      <c r="Y78" s="258"/>
      <c r="Z78" s="25"/>
      <c r="AA78" s="305"/>
      <c r="AB78" s="258"/>
      <c r="AC78" s="25"/>
      <c r="AD78" s="25"/>
      <c r="AE78" s="305">
        <v>144</v>
      </c>
      <c r="AF78" s="88"/>
      <c r="AG78" s="313">
        <f t="shared" si="5"/>
        <v>144</v>
      </c>
    </row>
    <row r="79" spans="1:33" s="30" customFormat="1" ht="13.5" customHeight="1" thickBot="1" x14ac:dyDescent="0.2">
      <c r="A79" s="299" t="s">
        <v>274</v>
      </c>
      <c r="B79" s="300" t="s">
        <v>275</v>
      </c>
      <c r="C79" s="578"/>
      <c r="D79" s="579"/>
      <c r="E79" s="295">
        <v>216</v>
      </c>
      <c r="F79" s="296"/>
      <c r="G79" s="301"/>
      <c r="H79" s="302">
        <v>216</v>
      </c>
      <c r="I79" s="297"/>
      <c r="J79" s="296">
        <v>216</v>
      </c>
      <c r="K79" s="296"/>
      <c r="L79" s="296"/>
      <c r="M79" s="296"/>
      <c r="N79" s="296"/>
      <c r="O79" s="296"/>
      <c r="P79" s="391"/>
      <c r="Q79" s="306"/>
      <c r="R79" s="296"/>
      <c r="S79" s="306"/>
      <c r="T79" s="298"/>
      <c r="U79" s="296"/>
      <c r="V79" s="296"/>
      <c r="W79" s="306"/>
      <c r="X79" s="298"/>
      <c r="Y79" s="296"/>
      <c r="Z79" s="296"/>
      <c r="AA79" s="306"/>
      <c r="AB79" s="298"/>
      <c r="AC79" s="296"/>
      <c r="AD79" s="296"/>
      <c r="AE79" s="306">
        <v>216</v>
      </c>
      <c r="AF79" s="220"/>
      <c r="AG79" s="313">
        <v>216</v>
      </c>
    </row>
    <row r="80" spans="1:33" s="30" customFormat="1" ht="13.5" customHeight="1" thickTop="1" thickBot="1" x14ac:dyDescent="0.2">
      <c r="A80" s="345"/>
      <c r="B80" s="346"/>
      <c r="C80" s="347"/>
      <c r="D80" s="347"/>
      <c r="E80" s="347"/>
      <c r="F80" s="14"/>
      <c r="G80" s="54"/>
      <c r="H80" s="348"/>
      <c r="I80" s="109"/>
      <c r="J80" s="357"/>
      <c r="K80" s="358"/>
      <c r="L80" s="358"/>
      <c r="M80" s="358"/>
      <c r="N80" s="358"/>
      <c r="O80" s="358"/>
      <c r="P80" s="358"/>
      <c r="Q80" s="358"/>
      <c r="R80" s="359"/>
      <c r="S80" s="360"/>
      <c r="T80" s="359"/>
      <c r="U80" s="359"/>
      <c r="V80" s="359"/>
      <c r="W80" s="360"/>
      <c r="X80" s="359"/>
      <c r="Y80" s="359"/>
      <c r="Z80" s="359"/>
      <c r="AA80" s="360"/>
      <c r="AB80" s="359"/>
      <c r="AC80" s="359"/>
      <c r="AD80" s="358"/>
      <c r="AE80" s="360"/>
      <c r="AF80" s="361"/>
      <c r="AG80" s="313"/>
    </row>
    <row r="81" spans="1:32" ht="19.5" customHeight="1" thickTop="1" thickBot="1" x14ac:dyDescent="0.2">
      <c r="A81" s="294">
        <v>1476</v>
      </c>
      <c r="B81" s="223" t="s">
        <v>193</v>
      </c>
      <c r="C81" s="293"/>
      <c r="D81" s="293"/>
      <c r="E81" s="293"/>
      <c r="F81" s="293"/>
      <c r="G81" s="293"/>
      <c r="H81" s="293"/>
      <c r="I81" s="353"/>
      <c r="J81" s="528" t="s">
        <v>208</v>
      </c>
      <c r="K81" s="580" t="s">
        <v>312</v>
      </c>
      <c r="L81" s="581"/>
      <c r="M81" s="581"/>
      <c r="N81" s="581"/>
      <c r="O81" s="581"/>
      <c r="P81" s="581"/>
      <c r="Q81" s="582"/>
      <c r="R81" s="248"/>
      <c r="S81" s="362">
        <v>3</v>
      </c>
      <c r="T81" s="248"/>
      <c r="U81" s="248"/>
      <c r="V81" s="248"/>
      <c r="W81" s="362">
        <v>3</v>
      </c>
      <c r="X81" s="248"/>
      <c r="Y81" s="248"/>
      <c r="Z81" s="248"/>
      <c r="AA81" s="362">
        <v>2</v>
      </c>
      <c r="AB81" s="248"/>
      <c r="AC81" s="248">
        <v>1</v>
      </c>
      <c r="AD81" s="282"/>
      <c r="AE81" s="221">
        <v>2</v>
      </c>
      <c r="AF81" s="356"/>
    </row>
    <row r="82" spans="1:32" ht="28.5" customHeight="1" x14ac:dyDescent="0.15">
      <c r="A82" s="68" t="s">
        <v>277</v>
      </c>
      <c r="B82" s="223" t="s">
        <v>276</v>
      </c>
      <c r="C82" s="106"/>
      <c r="D82" s="106"/>
      <c r="E82" s="106"/>
      <c r="F82" s="106"/>
      <c r="G82" s="106"/>
      <c r="H82" s="106"/>
      <c r="I82" s="354"/>
      <c r="J82" s="528"/>
      <c r="K82" s="573" t="s">
        <v>209</v>
      </c>
      <c r="L82" s="574"/>
      <c r="M82" s="574"/>
      <c r="N82" s="574"/>
      <c r="O82" s="574"/>
      <c r="P82" s="574"/>
      <c r="Q82" s="575"/>
      <c r="R82" s="249"/>
      <c r="S82" s="363">
        <v>11</v>
      </c>
      <c r="T82" s="249"/>
      <c r="U82" s="249">
        <v>2</v>
      </c>
      <c r="V82" s="249"/>
      <c r="W82" s="363">
        <v>6</v>
      </c>
      <c r="X82" s="249"/>
      <c r="Y82" s="249">
        <v>4</v>
      </c>
      <c r="Z82" s="249"/>
      <c r="AA82" s="363">
        <v>6</v>
      </c>
      <c r="AB82" s="365"/>
      <c r="AC82" s="365">
        <v>3</v>
      </c>
      <c r="AD82" s="367"/>
      <c r="AE82" s="366">
        <v>5</v>
      </c>
      <c r="AF82" s="34"/>
    </row>
    <row r="83" spans="1:32" ht="26.25" customHeight="1" thickBot="1" x14ac:dyDescent="0.25">
      <c r="A83" s="68" t="s">
        <v>278</v>
      </c>
      <c r="B83" s="224" t="s">
        <v>194</v>
      </c>
      <c r="C83" s="106"/>
      <c r="D83" s="106"/>
      <c r="E83" s="106"/>
      <c r="F83" s="106"/>
      <c r="G83" s="106"/>
      <c r="H83" s="106"/>
      <c r="I83" s="354"/>
      <c r="J83" s="528"/>
      <c r="K83" s="573" t="s">
        <v>210</v>
      </c>
      <c r="L83" s="574"/>
      <c r="M83" s="574"/>
      <c r="N83" s="574"/>
      <c r="O83" s="574"/>
      <c r="P83" s="574"/>
      <c r="Q83" s="575"/>
      <c r="R83" s="368"/>
      <c r="S83" s="370"/>
      <c r="T83" s="368"/>
      <c r="U83" s="104"/>
      <c r="V83" s="104"/>
      <c r="W83" s="363"/>
      <c r="X83" s="374"/>
      <c r="Y83" s="104"/>
      <c r="Z83" s="104"/>
      <c r="AA83" s="363"/>
      <c r="AB83" s="374"/>
      <c r="AC83" s="104">
        <v>2</v>
      </c>
      <c r="AD83" s="104"/>
      <c r="AE83" s="149"/>
      <c r="AF83" s="34"/>
    </row>
    <row r="84" spans="1:32" ht="14.25" customHeight="1" thickBot="1" x14ac:dyDescent="0.2">
      <c r="A84" s="68" t="s">
        <v>280</v>
      </c>
      <c r="B84" s="225" t="s">
        <v>279</v>
      </c>
      <c r="C84" s="106"/>
      <c r="D84" s="106"/>
      <c r="E84" s="106"/>
      <c r="F84" s="106"/>
      <c r="G84" s="106"/>
      <c r="H84" s="106"/>
      <c r="I84" s="355"/>
      <c r="J84" s="529"/>
      <c r="K84" s="535" t="s">
        <v>211</v>
      </c>
      <c r="L84" s="536"/>
      <c r="M84" s="536"/>
      <c r="N84" s="536"/>
      <c r="O84" s="536"/>
      <c r="P84" s="536"/>
      <c r="Q84" s="537"/>
      <c r="R84" s="369"/>
      <c r="S84" s="371"/>
      <c r="T84" s="369"/>
      <c r="U84" s="372"/>
      <c r="V84" s="372"/>
      <c r="W84" s="373">
        <v>1</v>
      </c>
      <c r="X84" s="372"/>
      <c r="Y84" s="372"/>
      <c r="Z84" s="372"/>
      <c r="AA84" s="373">
        <v>1</v>
      </c>
      <c r="AB84" s="372"/>
      <c r="AC84" s="372"/>
      <c r="AD84" s="375"/>
      <c r="AE84" s="376">
        <v>2</v>
      </c>
      <c r="AF84" s="110"/>
    </row>
    <row r="85" spans="1:32" ht="13.5" customHeight="1" thickTop="1" thickBot="1" x14ac:dyDescent="0.2">
      <c r="A85" s="68" t="s">
        <v>282</v>
      </c>
      <c r="B85" s="226" t="s">
        <v>281</v>
      </c>
      <c r="C85" s="106"/>
      <c r="D85" s="106"/>
      <c r="E85" s="106"/>
      <c r="F85" s="106"/>
      <c r="G85" s="106"/>
      <c r="H85" s="106"/>
      <c r="I85" s="18"/>
      <c r="J85" s="580" t="s">
        <v>419</v>
      </c>
      <c r="K85" s="603"/>
      <c r="L85" s="603"/>
      <c r="M85" s="603"/>
      <c r="N85" s="603"/>
      <c r="O85" s="603"/>
      <c r="P85" s="603"/>
      <c r="Q85" s="603"/>
      <c r="R85" s="287"/>
      <c r="S85" s="378" t="s">
        <v>314</v>
      </c>
      <c r="T85" s="294"/>
      <c r="U85" s="294"/>
      <c r="V85" s="294"/>
      <c r="W85" s="378" t="s">
        <v>314</v>
      </c>
      <c r="X85" s="294"/>
      <c r="Y85" s="294"/>
      <c r="Z85" s="294"/>
      <c r="AA85" s="378" t="s">
        <v>316</v>
      </c>
      <c r="AB85" s="294"/>
      <c r="AC85" s="294"/>
      <c r="AD85" s="294"/>
      <c r="AE85" s="378" t="s">
        <v>314</v>
      </c>
      <c r="AF85" s="34"/>
    </row>
    <row r="86" spans="1:32" ht="13.5" customHeight="1" thickBot="1" x14ac:dyDescent="0.2">
      <c r="A86" s="177">
        <v>216</v>
      </c>
      <c r="B86" s="226" t="s">
        <v>283</v>
      </c>
      <c r="C86" s="106"/>
      <c r="D86" s="106"/>
      <c r="E86" s="106"/>
      <c r="F86" s="106"/>
      <c r="G86" s="106"/>
      <c r="H86" s="106"/>
      <c r="I86" s="106"/>
      <c r="J86" s="106"/>
      <c r="K86" s="107"/>
      <c r="L86" s="107"/>
      <c r="M86" s="169"/>
      <c r="N86" s="169"/>
      <c r="O86" s="169"/>
      <c r="P86" s="387"/>
      <c r="Q86" s="237"/>
      <c r="R86" s="259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10"/>
    </row>
    <row r="87" spans="1:32" s="30" customFormat="1" ht="26.25" customHeight="1" thickBot="1" x14ac:dyDescent="0.2">
      <c r="A87" s="177">
        <v>1296</v>
      </c>
      <c r="B87" s="244" t="s">
        <v>297</v>
      </c>
      <c r="C87" s="234"/>
      <c r="D87" s="234"/>
      <c r="E87" s="234"/>
      <c r="F87" s="234"/>
      <c r="G87" s="234"/>
      <c r="H87" s="234"/>
      <c r="I87" s="234"/>
      <c r="J87" s="234"/>
      <c r="K87" s="177"/>
      <c r="L87" s="177"/>
      <c r="M87" s="177"/>
      <c r="N87" s="177"/>
      <c r="O87" s="177"/>
      <c r="P87" s="387"/>
      <c r="Q87" s="237"/>
      <c r="R87" s="259"/>
      <c r="S87" s="377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10"/>
    </row>
    <row r="88" spans="1:32" ht="13.5" customHeight="1" thickBot="1" x14ac:dyDescent="0.2">
      <c r="A88" s="177">
        <v>5940</v>
      </c>
      <c r="B88" s="48" t="s">
        <v>196</v>
      </c>
      <c r="C88" s="106"/>
      <c r="D88" s="106"/>
      <c r="E88" s="106"/>
      <c r="F88" s="506"/>
      <c r="G88" s="507"/>
      <c r="H88" s="507"/>
      <c r="I88" s="507"/>
      <c r="J88" s="507"/>
      <c r="K88" s="507"/>
      <c r="L88" s="508"/>
      <c r="M88" s="509"/>
      <c r="N88" s="509"/>
      <c r="O88" s="509"/>
      <c r="P88" s="509"/>
      <c r="Q88" s="509"/>
      <c r="R88" s="34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10"/>
    </row>
    <row r="89" spans="1:32" ht="11.25" customHeight="1" x14ac:dyDescent="0.15"/>
    <row r="90" spans="1:32" ht="13.5" hidden="1" customHeight="1" x14ac:dyDescent="0.15"/>
    <row r="91" spans="1:32" ht="13.5" hidden="1" customHeight="1" x14ac:dyDescent="0.15"/>
    <row r="92" spans="1:32" ht="55.5" customHeight="1" x14ac:dyDescent="0.15">
      <c r="A92" s="504"/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386"/>
      <c r="S92" s="344"/>
    </row>
    <row r="93" spans="1:32" ht="55.5" customHeight="1" x14ac:dyDescent="0.15"/>
    <row r="94" spans="1:32" ht="55.5" customHeight="1" x14ac:dyDescent="0.15"/>
    <row r="95" spans="1:32" ht="55.5" customHeight="1" x14ac:dyDescent="0.15"/>
    <row r="96" spans="1:32" ht="55.5" customHeight="1" x14ac:dyDescent="0.15"/>
  </sheetData>
  <mergeCells count="60">
    <mergeCell ref="J1:P3"/>
    <mergeCell ref="Q1:Q6"/>
    <mergeCell ref="J85:Q85"/>
    <mergeCell ref="AB8:AC8"/>
    <mergeCell ref="AD8:AE8"/>
    <mergeCell ref="X4:X6"/>
    <mergeCell ref="V8:W8"/>
    <mergeCell ref="V3:W3"/>
    <mergeCell ref="Z3:AA3"/>
    <mergeCell ref="Z8:AA8"/>
    <mergeCell ref="Z4:Z6"/>
    <mergeCell ref="AB4:AB6"/>
    <mergeCell ref="AD4:AD6"/>
    <mergeCell ref="AE4:AE6"/>
    <mergeCell ref="T3:U3"/>
    <mergeCell ref="X3:Y3"/>
    <mergeCell ref="V4:V6"/>
    <mergeCell ref="T8:U8"/>
    <mergeCell ref="X8:Y8"/>
    <mergeCell ref="K4:K6"/>
    <mergeCell ref="P4:P6"/>
    <mergeCell ref="R4:R6"/>
    <mergeCell ref="K83:Q83"/>
    <mergeCell ref="D75:E75"/>
    <mergeCell ref="D78:E78"/>
    <mergeCell ref="C79:D79"/>
    <mergeCell ref="K81:Q81"/>
    <mergeCell ref="K82:Q82"/>
    <mergeCell ref="Y2:AA2"/>
    <mergeCell ref="AC2:AE2"/>
    <mergeCell ref="A1:A6"/>
    <mergeCell ref="B1:B6"/>
    <mergeCell ref="C1:F6"/>
    <mergeCell ref="R1:AF1"/>
    <mergeCell ref="AB3:AC3"/>
    <mergeCell ref="AD3:AE3"/>
    <mergeCell ref="AF5:AF6"/>
    <mergeCell ref="M4:M6"/>
    <mergeCell ref="O4:O6"/>
    <mergeCell ref="N4:N6"/>
    <mergeCell ref="Y4:Y6"/>
    <mergeCell ref="AA4:AA6"/>
    <mergeCell ref="AC4:AC6"/>
    <mergeCell ref="T4:T6"/>
    <mergeCell ref="A92:O92"/>
    <mergeCell ref="F88:K88"/>
    <mergeCell ref="L88:Q88"/>
    <mergeCell ref="R2:S2"/>
    <mergeCell ref="U2:W2"/>
    <mergeCell ref="S4:S6"/>
    <mergeCell ref="U4:U6"/>
    <mergeCell ref="W4:W6"/>
    <mergeCell ref="D61:E61"/>
    <mergeCell ref="D60:E60"/>
    <mergeCell ref="J4:J6"/>
    <mergeCell ref="J81:J84"/>
    <mergeCell ref="H1:H6"/>
    <mergeCell ref="I1:I6"/>
    <mergeCell ref="L4:L6"/>
    <mergeCell ref="K84:Q84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76"/>
  <sheetViews>
    <sheetView showGridLines="0" topLeftCell="A4" workbookViewId="0">
      <selection activeCell="B17" sqref="B17"/>
    </sheetView>
  </sheetViews>
  <sheetFormatPr defaultColWidth="14.6640625" defaultRowHeight="14.25" customHeight="1" x14ac:dyDescent="0.15"/>
  <cols>
    <col min="1" max="1" width="3.33203125" style="4" customWidth="1"/>
    <col min="2" max="2" width="128.5" style="4" customWidth="1"/>
    <col min="3" max="16384" width="14.6640625" style="4"/>
  </cols>
  <sheetData>
    <row r="1" spans="1:5" ht="12" customHeight="1" x14ac:dyDescent="0.15">
      <c r="A1" s="5"/>
      <c r="B1" s="380" t="s">
        <v>0</v>
      </c>
    </row>
    <row r="2" spans="1:5" ht="12" customHeight="1" x14ac:dyDescent="0.15">
      <c r="A2" s="5"/>
      <c r="B2" s="381" t="s">
        <v>226</v>
      </c>
    </row>
    <row r="3" spans="1:5" ht="12" customHeight="1" x14ac:dyDescent="0.15">
      <c r="A3" s="5"/>
      <c r="B3" s="382" t="s">
        <v>351</v>
      </c>
    </row>
    <row r="4" spans="1:5" ht="12" customHeight="1" x14ac:dyDescent="0.15">
      <c r="A4" s="5"/>
      <c r="B4" s="382" t="s">
        <v>352</v>
      </c>
    </row>
    <row r="5" spans="1:5" ht="12" customHeight="1" x14ac:dyDescent="0.15">
      <c r="A5" s="5"/>
      <c r="B5" s="382" t="s">
        <v>227</v>
      </c>
    </row>
    <row r="6" spans="1:5" ht="12" customHeight="1" x14ac:dyDescent="0.15">
      <c r="A6" s="5"/>
      <c r="B6" s="382" t="s">
        <v>359</v>
      </c>
    </row>
    <row r="7" spans="1:5" ht="12" customHeight="1" x14ac:dyDescent="0.15">
      <c r="A7" s="5"/>
      <c r="B7" s="382" t="s">
        <v>360</v>
      </c>
    </row>
    <row r="8" spans="1:5" ht="12" customHeight="1" x14ac:dyDescent="0.15">
      <c r="A8" s="5"/>
      <c r="B8" s="382" t="s">
        <v>361</v>
      </c>
    </row>
    <row r="9" spans="1:5" ht="12" customHeight="1" x14ac:dyDescent="0.15">
      <c r="A9" s="5"/>
      <c r="B9" s="382" t="s">
        <v>362</v>
      </c>
      <c r="E9" s="379"/>
    </row>
    <row r="10" spans="1:5" ht="12" customHeight="1" x14ac:dyDescent="0.15">
      <c r="A10" s="5"/>
      <c r="B10" s="382" t="s">
        <v>363</v>
      </c>
    </row>
    <row r="11" spans="1:5" ht="12" customHeight="1" x14ac:dyDescent="0.15">
      <c r="A11" s="5"/>
      <c r="B11" s="383" t="s">
        <v>364</v>
      </c>
    </row>
    <row r="12" spans="1:5" ht="12" customHeight="1" x14ac:dyDescent="0.15">
      <c r="A12" s="5"/>
      <c r="B12" s="383" t="s">
        <v>365</v>
      </c>
    </row>
    <row r="13" spans="1:5" ht="12" customHeight="1" x14ac:dyDescent="0.15">
      <c r="A13" s="5"/>
      <c r="B13" s="383" t="s">
        <v>366</v>
      </c>
    </row>
    <row r="14" spans="1:5" ht="12" customHeight="1" x14ac:dyDescent="0.15">
      <c r="A14" s="5"/>
      <c r="B14" s="381" t="s">
        <v>228</v>
      </c>
    </row>
    <row r="15" spans="1:5" ht="12" customHeight="1" x14ac:dyDescent="0.15">
      <c r="A15" s="5"/>
      <c r="B15" s="383" t="s">
        <v>354</v>
      </c>
    </row>
    <row r="16" spans="1:5" ht="12" customHeight="1" x14ac:dyDescent="0.15">
      <c r="A16" s="5"/>
      <c r="B16" s="383" t="s">
        <v>353</v>
      </c>
    </row>
    <row r="17" spans="1:2" ht="12" customHeight="1" x14ac:dyDescent="0.15">
      <c r="A17" s="5"/>
      <c r="B17" s="383" t="s">
        <v>355</v>
      </c>
    </row>
    <row r="18" spans="1:2" ht="12" customHeight="1" x14ac:dyDescent="0.15">
      <c r="A18" s="5"/>
      <c r="B18" s="383" t="s">
        <v>356</v>
      </c>
    </row>
    <row r="19" spans="1:2" ht="12" customHeight="1" x14ac:dyDescent="0.15">
      <c r="A19" s="5"/>
      <c r="B19" s="383" t="s">
        <v>229</v>
      </c>
    </row>
    <row r="20" spans="1:2" ht="12" customHeight="1" x14ac:dyDescent="0.15">
      <c r="A20" s="5"/>
      <c r="B20" s="383" t="s">
        <v>230</v>
      </c>
    </row>
    <row r="21" spans="1:2" ht="12" customHeight="1" x14ac:dyDescent="0.15">
      <c r="A21" s="5"/>
      <c r="B21" s="383" t="s">
        <v>231</v>
      </c>
    </row>
    <row r="22" spans="1:2" ht="12" customHeight="1" x14ac:dyDescent="0.15">
      <c r="A22" s="5"/>
      <c r="B22" s="383" t="s">
        <v>357</v>
      </c>
    </row>
    <row r="23" spans="1:2" ht="12" customHeight="1" x14ac:dyDescent="0.15">
      <c r="A23" s="5"/>
      <c r="B23" s="383" t="s">
        <v>358</v>
      </c>
    </row>
    <row r="24" spans="1:2" ht="12" customHeight="1" x14ac:dyDescent="0.15">
      <c r="A24" s="5"/>
      <c r="B24" s="381" t="s">
        <v>232</v>
      </c>
    </row>
    <row r="25" spans="1:2" ht="12" customHeight="1" x14ac:dyDescent="0.15">
      <c r="A25" s="5"/>
      <c r="B25" s="382" t="s">
        <v>233</v>
      </c>
    </row>
    <row r="26" spans="1:2" ht="12" customHeight="1" x14ac:dyDescent="0.15">
      <c r="A26" s="5"/>
      <c r="B26" s="382" t="s">
        <v>234</v>
      </c>
    </row>
    <row r="27" spans="1:2" ht="12" customHeight="1" x14ac:dyDescent="0.15">
      <c r="A27" s="5"/>
      <c r="B27" s="381" t="s">
        <v>235</v>
      </c>
    </row>
    <row r="28" spans="1:2" ht="12" customHeight="1" x14ac:dyDescent="0.15">
      <c r="A28" s="5"/>
      <c r="B28" s="382" t="s">
        <v>236</v>
      </c>
    </row>
    <row r="29" spans="1:2" ht="12" customHeight="1" x14ac:dyDescent="0.15">
      <c r="A29" s="5"/>
      <c r="B29" s="382" t="s">
        <v>237</v>
      </c>
    </row>
    <row r="30" spans="1:2" ht="12" customHeight="1" x14ac:dyDescent="0.15">
      <c r="A30" s="5"/>
      <c r="B30" s="382" t="s">
        <v>238</v>
      </c>
    </row>
    <row r="31" spans="1:2" ht="12" customHeight="1" x14ac:dyDescent="0.15">
      <c r="A31" s="5"/>
      <c r="B31" s="382" t="s">
        <v>239</v>
      </c>
    </row>
    <row r="32" spans="1:2" ht="12" customHeight="1" x14ac:dyDescent="0.15">
      <c r="A32" s="5"/>
      <c r="B32" s="382" t="s">
        <v>240</v>
      </c>
    </row>
    <row r="33" spans="1:2" ht="12" customHeight="1" x14ac:dyDescent="0.15">
      <c r="A33" s="5"/>
      <c r="B33" s="382" t="s">
        <v>241</v>
      </c>
    </row>
    <row r="34" spans="1:2" ht="12" customHeight="1" x14ac:dyDescent="0.15">
      <c r="A34" s="5"/>
      <c r="B34" s="381" t="s">
        <v>242</v>
      </c>
    </row>
    <row r="35" spans="1:2" ht="12" customHeight="1" x14ac:dyDescent="0.15">
      <c r="A35" s="5"/>
      <c r="B35" s="382" t="s">
        <v>243</v>
      </c>
    </row>
    <row r="36" spans="1:2" ht="12" customHeight="1" x14ac:dyDescent="0.15">
      <c r="A36" s="5"/>
      <c r="B36" s="382" t="s">
        <v>244</v>
      </c>
    </row>
    <row r="37" spans="1:2" ht="12" customHeight="1" x14ac:dyDescent="0.15">
      <c r="A37" s="5"/>
      <c r="B37" s="382" t="s">
        <v>245</v>
      </c>
    </row>
    <row r="38" spans="1:2" ht="14.25" customHeight="1" x14ac:dyDescent="0.15">
      <c r="A38" s="5"/>
      <c r="B38" s="140"/>
    </row>
    <row r="39" spans="1:2" ht="14.25" customHeight="1" x14ac:dyDescent="0.15">
      <c r="A39" s="5"/>
      <c r="B39" s="141"/>
    </row>
    <row r="40" spans="1:2" ht="14.25" customHeight="1" x14ac:dyDescent="0.15">
      <c r="A40" s="5"/>
      <c r="B40" s="141"/>
    </row>
    <row r="41" spans="1:2" ht="14.25" customHeight="1" x14ac:dyDescent="0.15">
      <c r="A41" s="5"/>
      <c r="B41" s="141"/>
    </row>
    <row r="42" spans="1:2" ht="14.25" customHeight="1" x14ac:dyDescent="0.15">
      <c r="A42" s="5"/>
      <c r="B42" s="141"/>
    </row>
    <row r="43" spans="1:2" ht="14.25" customHeight="1" x14ac:dyDescent="0.15">
      <c r="A43" s="5"/>
      <c r="B43" s="141"/>
    </row>
    <row r="44" spans="1:2" ht="14.25" customHeight="1" x14ac:dyDescent="0.15">
      <c r="A44" s="5"/>
      <c r="B44" s="141"/>
    </row>
    <row r="45" spans="1:2" ht="14.25" customHeight="1" x14ac:dyDescent="0.15">
      <c r="A45" s="5"/>
      <c r="B45" s="141"/>
    </row>
    <row r="46" spans="1:2" ht="14.25" customHeight="1" x14ac:dyDescent="0.15">
      <c r="A46" s="5"/>
      <c r="B46" s="141"/>
    </row>
    <row r="47" spans="1:2" ht="14.25" customHeight="1" x14ac:dyDescent="0.15">
      <c r="A47" s="5"/>
      <c r="B47" s="141"/>
    </row>
    <row r="48" spans="1:2" ht="14.25" customHeight="1" x14ac:dyDescent="0.15">
      <c r="A48" s="5"/>
      <c r="B48" s="141"/>
    </row>
    <row r="49" spans="1:2" ht="14.25" customHeight="1" x14ac:dyDescent="0.15">
      <c r="A49" s="5"/>
      <c r="B49" s="141"/>
    </row>
    <row r="50" spans="1:2" ht="14.25" customHeight="1" x14ac:dyDescent="0.15">
      <c r="A50" s="5"/>
      <c r="B50" s="141"/>
    </row>
    <row r="51" spans="1:2" ht="14.25" customHeight="1" x14ac:dyDescent="0.15">
      <c r="A51" s="5"/>
      <c r="B51" s="141"/>
    </row>
    <row r="52" spans="1:2" ht="14.25" customHeight="1" x14ac:dyDescent="0.15">
      <c r="A52" s="5"/>
      <c r="B52" s="141"/>
    </row>
    <row r="53" spans="1:2" ht="14.25" customHeight="1" x14ac:dyDescent="0.15">
      <c r="A53" s="5"/>
      <c r="B53" s="141"/>
    </row>
    <row r="54" spans="1:2" ht="14.25" customHeight="1" x14ac:dyDescent="0.15">
      <c r="A54" s="5"/>
      <c r="B54" s="141"/>
    </row>
    <row r="55" spans="1:2" ht="14.25" customHeight="1" x14ac:dyDescent="0.15">
      <c r="A55" s="5"/>
      <c r="B55" s="141"/>
    </row>
    <row r="56" spans="1:2" ht="14.25" customHeight="1" x14ac:dyDescent="0.15">
      <c r="A56" s="5"/>
      <c r="B56" s="141"/>
    </row>
    <row r="57" spans="1:2" ht="14.25" customHeight="1" x14ac:dyDescent="0.15">
      <c r="A57" s="5"/>
      <c r="B57" s="141"/>
    </row>
    <row r="58" spans="1:2" ht="14.25" customHeight="1" x14ac:dyDescent="0.15">
      <c r="A58" s="5"/>
      <c r="B58" s="141"/>
    </row>
    <row r="59" spans="1:2" ht="14.25" customHeight="1" x14ac:dyDescent="0.15">
      <c r="A59" s="5"/>
      <c r="B59" s="141"/>
    </row>
    <row r="60" spans="1:2" ht="14.25" customHeight="1" x14ac:dyDescent="0.15">
      <c r="A60" s="5"/>
      <c r="B60" s="141"/>
    </row>
    <row r="61" spans="1:2" ht="14.25" customHeight="1" x14ac:dyDescent="0.15">
      <c r="A61" s="5"/>
      <c r="B61" s="141"/>
    </row>
    <row r="62" spans="1:2" ht="14.25" customHeight="1" x14ac:dyDescent="0.15">
      <c r="A62" s="5"/>
      <c r="B62" s="141"/>
    </row>
    <row r="63" spans="1:2" ht="14.25" customHeight="1" x14ac:dyDescent="0.15">
      <c r="A63" s="5"/>
      <c r="B63" s="141"/>
    </row>
    <row r="64" spans="1:2" ht="14.25" customHeight="1" x14ac:dyDescent="0.15">
      <c r="A64" s="5"/>
      <c r="B64" s="141"/>
    </row>
    <row r="65" spans="1:2" ht="14.25" customHeight="1" x14ac:dyDescent="0.15">
      <c r="A65" s="5"/>
      <c r="B65" s="141"/>
    </row>
    <row r="66" spans="1:2" ht="14.25" customHeight="1" x14ac:dyDescent="0.15">
      <c r="A66" s="5"/>
      <c r="B66" s="141"/>
    </row>
    <row r="67" spans="1:2" ht="14.25" customHeight="1" x14ac:dyDescent="0.15">
      <c r="A67" s="5"/>
      <c r="B67" s="141"/>
    </row>
    <row r="68" spans="1:2" ht="14.25" customHeight="1" x14ac:dyDescent="0.15">
      <c r="B68" s="142"/>
    </row>
    <row r="69" spans="1:2" ht="14.25" customHeight="1" x14ac:dyDescent="0.15">
      <c r="B69" s="142"/>
    </row>
    <row r="70" spans="1:2" ht="14.25" customHeight="1" x14ac:dyDescent="0.15">
      <c r="B70" s="142"/>
    </row>
    <row r="71" spans="1:2" ht="14.25" customHeight="1" x14ac:dyDescent="0.15">
      <c r="B71" s="142"/>
    </row>
    <row r="72" spans="1:2" ht="14.25" customHeight="1" x14ac:dyDescent="0.15">
      <c r="B72" s="142"/>
    </row>
    <row r="73" spans="1:2" ht="14.25" customHeight="1" x14ac:dyDescent="0.15">
      <c r="B73" s="142"/>
    </row>
    <row r="74" spans="1:2" ht="14.25" customHeight="1" x14ac:dyDescent="0.15">
      <c r="B74" s="142"/>
    </row>
    <row r="75" spans="1:2" ht="14.25" customHeight="1" x14ac:dyDescent="0.15">
      <c r="B75" s="142"/>
    </row>
    <row r="76" spans="1:2" ht="14.25" customHeight="1" x14ac:dyDescent="0.15">
      <c r="B76" s="142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D166"/>
  <sheetViews>
    <sheetView showGridLines="0" topLeftCell="A19" workbookViewId="0">
      <selection activeCell="I25" sqref="I25"/>
    </sheetView>
  </sheetViews>
  <sheetFormatPr defaultColWidth="14.6640625" defaultRowHeight="13.5" customHeight="1" x14ac:dyDescent="0.15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40625" style="2"/>
  </cols>
  <sheetData>
    <row r="1" spans="1:4" ht="14.45" customHeight="1" x14ac:dyDescent="0.15">
      <c r="A1" s="3"/>
      <c r="B1" s="615"/>
      <c r="C1" s="615"/>
      <c r="D1" s="615"/>
    </row>
    <row r="2" spans="1:4" ht="14.45" customHeight="1" x14ac:dyDescent="0.15">
      <c r="A2" s="3"/>
      <c r="B2" s="612"/>
      <c r="C2" s="612"/>
      <c r="D2" s="612"/>
    </row>
    <row r="3" spans="1:4" ht="14.45" customHeight="1" x14ac:dyDescent="0.15">
      <c r="A3" s="3"/>
      <c r="B3" s="612"/>
      <c r="C3" s="612"/>
      <c r="D3" s="612"/>
    </row>
    <row r="4" spans="1:4" ht="14.45" customHeight="1" x14ac:dyDescent="0.15">
      <c r="A4" s="3"/>
      <c r="B4" s="612"/>
      <c r="C4" s="612"/>
      <c r="D4" s="612"/>
    </row>
    <row r="5" spans="1:4" ht="14.45" customHeight="1" x14ac:dyDescent="0.15">
      <c r="A5" s="3"/>
      <c r="B5" s="612"/>
      <c r="C5" s="612"/>
      <c r="D5" s="612"/>
    </row>
    <row r="6" spans="1:4" ht="14.45" customHeight="1" x14ac:dyDescent="0.15">
      <c r="A6" s="3"/>
      <c r="B6" s="612"/>
      <c r="C6" s="612"/>
      <c r="D6" s="612"/>
    </row>
    <row r="7" spans="1:4" ht="14.45" customHeight="1" x14ac:dyDescent="0.15">
      <c r="A7" s="3"/>
      <c r="B7" s="612"/>
      <c r="C7" s="612"/>
      <c r="D7" s="612"/>
    </row>
    <row r="8" spans="1:4" ht="14.45" customHeight="1" x14ac:dyDescent="0.15">
      <c r="A8" s="3"/>
      <c r="B8" s="612"/>
      <c r="C8" s="612"/>
      <c r="D8" s="612"/>
    </row>
    <row r="9" spans="1:4" ht="14.45" customHeight="1" x14ac:dyDescent="0.15">
      <c r="A9" s="3"/>
      <c r="B9" s="612"/>
      <c r="C9" s="612"/>
      <c r="D9" s="612"/>
    </row>
    <row r="10" spans="1:4" ht="14.45" customHeight="1" x14ac:dyDescent="0.15">
      <c r="A10" s="3"/>
      <c r="B10" s="612"/>
      <c r="C10" s="612"/>
      <c r="D10" s="612"/>
    </row>
    <row r="11" spans="1:4" ht="14.45" customHeight="1" x14ac:dyDescent="0.15">
      <c r="A11" s="3"/>
      <c r="B11" s="612"/>
      <c r="C11" s="612"/>
      <c r="D11" s="612"/>
    </row>
    <row r="12" spans="1:4" ht="14.45" customHeight="1" x14ac:dyDescent="0.15">
      <c r="A12" s="3"/>
      <c r="B12" s="612"/>
      <c r="C12" s="612"/>
      <c r="D12" s="612"/>
    </row>
    <row r="13" spans="1:4" ht="14.45" customHeight="1" x14ac:dyDescent="0.15">
      <c r="A13" s="3"/>
      <c r="B13" s="612"/>
      <c r="C13" s="612"/>
      <c r="D13" s="612"/>
    </row>
    <row r="14" spans="1:4" ht="14.45" customHeight="1" x14ac:dyDescent="0.15">
      <c r="A14" s="3"/>
      <c r="B14" s="612"/>
      <c r="C14" s="612"/>
      <c r="D14" s="612"/>
    </row>
    <row r="15" spans="1:4" ht="14.45" customHeight="1" x14ac:dyDescent="0.15">
      <c r="A15" s="3"/>
      <c r="B15" s="612"/>
      <c r="C15" s="612"/>
      <c r="D15" s="612"/>
    </row>
    <row r="16" spans="1:4" ht="14.45" customHeight="1" x14ac:dyDescent="0.15">
      <c r="A16" s="3"/>
      <c r="B16" s="612"/>
      <c r="C16" s="612"/>
      <c r="D16" s="612"/>
    </row>
    <row r="17" spans="1:4" ht="14.45" customHeight="1" x14ac:dyDescent="0.15">
      <c r="A17" s="3"/>
      <c r="B17" s="612"/>
      <c r="C17" s="612"/>
      <c r="D17" s="612"/>
    </row>
    <row r="18" spans="1:4" ht="14.45" customHeight="1" x14ac:dyDescent="0.15">
      <c r="A18" s="3"/>
      <c r="B18" s="612"/>
      <c r="C18" s="612"/>
      <c r="D18" s="612"/>
    </row>
    <row r="19" spans="1:4" ht="14.45" customHeight="1" x14ac:dyDescent="0.15">
      <c r="A19" s="3"/>
      <c r="B19" s="613"/>
      <c r="C19" s="613"/>
      <c r="D19" s="613"/>
    </row>
    <row r="20" spans="1:4" ht="14.45" customHeight="1" x14ac:dyDescent="0.15">
      <c r="A20" s="3"/>
      <c r="B20" s="613"/>
      <c r="C20" s="613"/>
      <c r="D20" s="613"/>
    </row>
    <row r="21" spans="1:4" ht="14.45" customHeight="1" x14ac:dyDescent="0.15">
      <c r="A21" s="3"/>
      <c r="B21" s="613"/>
      <c r="C21" s="613"/>
      <c r="D21" s="613"/>
    </row>
    <row r="22" spans="1:4" ht="14.45" customHeight="1" x14ac:dyDescent="0.15">
      <c r="A22" s="3"/>
      <c r="B22" s="613"/>
      <c r="C22" s="613"/>
      <c r="D22" s="613"/>
    </row>
    <row r="23" spans="1:4" ht="14.45" customHeight="1" x14ac:dyDescent="0.15">
      <c r="A23" s="3"/>
      <c r="B23" s="613"/>
      <c r="C23" s="613"/>
      <c r="D23" s="613"/>
    </row>
    <row r="24" spans="1:4" ht="14.45" customHeight="1" x14ac:dyDescent="0.15">
      <c r="A24" s="3"/>
      <c r="B24" s="613"/>
      <c r="C24" s="613"/>
      <c r="D24" s="613"/>
    </row>
    <row r="25" spans="1:4" ht="14.45" customHeight="1" x14ac:dyDescent="0.15">
      <c r="A25" s="3"/>
      <c r="B25" s="613"/>
      <c r="C25" s="613"/>
      <c r="D25" s="613"/>
    </row>
    <row r="26" spans="1:4" ht="14.45" customHeight="1" x14ac:dyDescent="0.15">
      <c r="A26" s="3"/>
      <c r="B26" s="613"/>
      <c r="C26" s="613"/>
      <c r="D26" s="613"/>
    </row>
    <row r="27" spans="1:4" ht="14.45" customHeight="1" x14ac:dyDescent="0.15">
      <c r="A27" s="3"/>
      <c r="B27" s="613"/>
      <c r="C27" s="613"/>
      <c r="D27" s="613"/>
    </row>
    <row r="28" spans="1:4" ht="14.45" customHeight="1" x14ac:dyDescent="0.15">
      <c r="A28" s="3"/>
      <c r="B28" s="613"/>
      <c r="C28" s="613"/>
      <c r="D28" s="613"/>
    </row>
    <row r="29" spans="1:4" ht="14.45" customHeight="1" x14ac:dyDescent="0.15">
      <c r="A29" s="3"/>
      <c r="B29" s="613"/>
      <c r="C29" s="613"/>
      <c r="D29" s="613"/>
    </row>
    <row r="30" spans="1:4" ht="14.45" customHeight="1" x14ac:dyDescent="0.15">
      <c r="A30" s="3"/>
      <c r="B30" s="613"/>
      <c r="C30" s="613"/>
      <c r="D30" s="613"/>
    </row>
    <row r="31" spans="1:4" ht="14.45" customHeight="1" x14ac:dyDescent="0.15">
      <c r="A31" s="3"/>
      <c r="B31" s="613"/>
      <c r="C31" s="613"/>
      <c r="D31" s="613"/>
    </row>
    <row r="32" spans="1:4" ht="14.45" customHeight="1" x14ac:dyDescent="0.15">
      <c r="A32" s="3"/>
      <c r="B32" s="613"/>
      <c r="C32" s="613"/>
      <c r="D32" s="613"/>
    </row>
    <row r="33" spans="1:4" ht="14.45" customHeight="1" x14ac:dyDescent="0.15">
      <c r="A33" s="3"/>
      <c r="B33" s="613"/>
      <c r="C33" s="613"/>
      <c r="D33" s="613"/>
    </row>
    <row r="34" spans="1:4" ht="14.45" customHeight="1" x14ac:dyDescent="0.15">
      <c r="A34" s="3"/>
      <c r="B34" s="613"/>
      <c r="C34" s="613"/>
      <c r="D34" s="613"/>
    </row>
    <row r="35" spans="1:4" ht="14.45" customHeight="1" x14ac:dyDescent="0.15">
      <c r="A35" s="3"/>
      <c r="B35" s="613"/>
      <c r="C35" s="613"/>
      <c r="D35" s="613"/>
    </row>
    <row r="36" spans="1:4" ht="14.45" customHeight="1" x14ac:dyDescent="0.15">
      <c r="A36" s="3"/>
      <c r="B36" s="613"/>
      <c r="C36" s="613"/>
      <c r="D36" s="613"/>
    </row>
    <row r="37" spans="1:4" ht="14.45" customHeight="1" x14ac:dyDescent="0.15">
      <c r="A37" s="3"/>
      <c r="B37" s="613"/>
      <c r="C37" s="613"/>
      <c r="D37" s="613"/>
    </row>
    <row r="38" spans="1:4" ht="14.45" customHeight="1" x14ac:dyDescent="0.15">
      <c r="A38" s="3"/>
      <c r="B38" s="613"/>
      <c r="C38" s="613"/>
      <c r="D38" s="613"/>
    </row>
    <row r="39" spans="1:4" ht="14.45" customHeight="1" x14ac:dyDescent="0.15">
      <c r="A39" s="3"/>
      <c r="B39" s="613"/>
      <c r="C39" s="613"/>
      <c r="D39" s="613"/>
    </row>
    <row r="40" spans="1:4" ht="14.45" customHeight="1" x14ac:dyDescent="0.15">
      <c r="A40" s="3"/>
      <c r="B40" s="613"/>
      <c r="C40" s="613"/>
      <c r="D40" s="613"/>
    </row>
    <row r="41" spans="1:4" ht="14.45" customHeight="1" x14ac:dyDescent="0.15">
      <c r="A41" s="3"/>
      <c r="B41" s="613"/>
      <c r="C41" s="613"/>
      <c r="D41" s="613"/>
    </row>
    <row r="42" spans="1:4" ht="14.45" customHeight="1" x14ac:dyDescent="0.15">
      <c r="A42" s="3"/>
      <c r="B42" s="613"/>
      <c r="C42" s="613"/>
      <c r="D42" s="613"/>
    </row>
    <row r="43" spans="1:4" ht="14.45" customHeight="1" x14ac:dyDescent="0.15">
      <c r="A43" s="3"/>
      <c r="B43" s="613"/>
      <c r="C43" s="613"/>
      <c r="D43" s="613"/>
    </row>
    <row r="44" spans="1:4" ht="14.45" customHeight="1" x14ac:dyDescent="0.15">
      <c r="A44" s="3"/>
      <c r="B44" s="613"/>
      <c r="C44" s="613"/>
      <c r="D44" s="613"/>
    </row>
    <row r="45" spans="1:4" ht="14.45" customHeight="1" x14ac:dyDescent="0.15">
      <c r="A45" s="3"/>
      <c r="B45" s="613"/>
      <c r="C45" s="613"/>
      <c r="D45" s="613"/>
    </row>
    <row r="46" spans="1:4" ht="14.45" customHeight="1" x14ac:dyDescent="0.15">
      <c r="A46" s="3"/>
      <c r="B46" s="613"/>
      <c r="C46" s="613"/>
      <c r="D46" s="613"/>
    </row>
    <row r="47" spans="1:4" ht="14.45" customHeight="1" x14ac:dyDescent="0.15">
      <c r="A47" s="3"/>
      <c r="B47" s="613"/>
      <c r="C47" s="613"/>
      <c r="D47" s="613"/>
    </row>
    <row r="48" spans="1:4" ht="14.45" customHeight="1" x14ac:dyDescent="0.15">
      <c r="A48" s="3"/>
      <c r="B48" s="613"/>
      <c r="C48" s="613"/>
      <c r="D48" s="613"/>
    </row>
    <row r="49" spans="1:4" ht="14.45" customHeight="1" x14ac:dyDescent="0.15">
      <c r="A49" s="3"/>
      <c r="B49" s="613"/>
      <c r="C49" s="613"/>
      <c r="D49" s="613"/>
    </row>
    <row r="50" spans="1:4" ht="14.45" customHeight="1" x14ac:dyDescent="0.15">
      <c r="A50" s="3"/>
      <c r="B50" s="613"/>
      <c r="C50" s="613"/>
      <c r="D50" s="613"/>
    </row>
    <row r="51" spans="1:4" ht="14.45" customHeight="1" x14ac:dyDescent="0.15">
      <c r="A51" s="3"/>
      <c r="B51" s="613"/>
      <c r="C51" s="613"/>
      <c r="D51" s="613"/>
    </row>
    <row r="52" spans="1:4" ht="14.45" customHeight="1" x14ac:dyDescent="0.15">
      <c r="A52" s="3"/>
      <c r="B52" s="613"/>
      <c r="C52" s="613"/>
      <c r="D52" s="613"/>
    </row>
    <row r="53" spans="1:4" ht="14.45" customHeight="1" x14ac:dyDescent="0.15">
      <c r="A53" s="3"/>
      <c r="B53" s="613"/>
      <c r="C53" s="613"/>
      <c r="D53" s="613"/>
    </row>
    <row r="54" spans="1:4" ht="14.45" customHeight="1" x14ac:dyDescent="0.15">
      <c r="A54" s="3"/>
      <c r="B54" s="613"/>
      <c r="C54" s="613"/>
      <c r="D54" s="613"/>
    </row>
    <row r="55" spans="1:4" ht="14.45" customHeight="1" x14ac:dyDescent="0.15">
      <c r="A55" s="3"/>
      <c r="B55" s="613"/>
      <c r="C55" s="613"/>
      <c r="D55" s="613"/>
    </row>
    <row r="56" spans="1:4" ht="14.45" customHeight="1" x14ac:dyDescent="0.15">
      <c r="A56" s="3"/>
      <c r="B56" s="613"/>
      <c r="C56" s="613"/>
      <c r="D56" s="613"/>
    </row>
    <row r="57" spans="1:4" ht="14.45" customHeight="1" x14ac:dyDescent="0.15">
      <c r="A57" s="3"/>
      <c r="B57" s="613"/>
      <c r="C57" s="613"/>
      <c r="D57" s="613"/>
    </row>
    <row r="58" spans="1:4" ht="14.45" customHeight="1" x14ac:dyDescent="0.15">
      <c r="A58" s="3"/>
      <c r="B58" s="613"/>
      <c r="C58" s="613"/>
      <c r="D58" s="613"/>
    </row>
    <row r="59" spans="1:4" ht="14.45" customHeight="1" x14ac:dyDescent="0.15">
      <c r="A59" s="3"/>
      <c r="B59" s="613"/>
      <c r="C59" s="613"/>
      <c r="D59" s="613"/>
    </row>
    <row r="60" spans="1:4" ht="14.45" customHeight="1" x14ac:dyDescent="0.15">
      <c r="A60" s="3"/>
      <c r="B60" s="613"/>
      <c r="C60" s="613"/>
      <c r="D60" s="613"/>
    </row>
    <row r="61" spans="1:4" ht="14.45" customHeight="1" x14ac:dyDescent="0.15">
      <c r="A61" s="3"/>
      <c r="B61" s="613"/>
      <c r="C61" s="613"/>
      <c r="D61" s="613"/>
    </row>
    <row r="62" spans="1:4" ht="14.45" customHeight="1" x14ac:dyDescent="0.15">
      <c r="A62" s="3"/>
      <c r="B62" s="613"/>
      <c r="C62" s="613"/>
      <c r="D62" s="613"/>
    </row>
    <row r="63" spans="1:4" ht="14.45" customHeight="1" x14ac:dyDescent="0.15">
      <c r="A63" s="3"/>
      <c r="B63" s="613"/>
      <c r="C63" s="613"/>
      <c r="D63" s="613"/>
    </row>
    <row r="64" spans="1:4" ht="14.45" customHeight="1" x14ac:dyDescent="0.15">
      <c r="A64" s="3"/>
      <c r="B64" s="613"/>
      <c r="C64" s="613"/>
      <c r="D64" s="613"/>
    </row>
    <row r="65" spans="1:4" ht="14.45" customHeight="1" x14ac:dyDescent="0.15">
      <c r="A65" s="3"/>
      <c r="B65" s="613"/>
      <c r="C65" s="613"/>
      <c r="D65" s="613"/>
    </row>
    <row r="66" spans="1:4" ht="14.45" customHeight="1" x14ac:dyDescent="0.15">
      <c r="A66" s="3"/>
      <c r="B66" s="613"/>
      <c r="C66" s="613"/>
      <c r="D66" s="613"/>
    </row>
    <row r="67" spans="1:4" ht="14.45" customHeight="1" x14ac:dyDescent="0.15">
      <c r="A67" s="3"/>
      <c r="B67" s="143"/>
      <c r="C67" s="143"/>
      <c r="D67" s="143"/>
    </row>
    <row r="68" spans="1:4" ht="14.45" customHeight="1" x14ac:dyDescent="0.15">
      <c r="A68" s="3"/>
      <c r="B68" s="143"/>
      <c r="C68" s="143"/>
      <c r="D68" s="143"/>
    </row>
    <row r="69" spans="1:4" ht="14.45" customHeight="1" x14ac:dyDescent="0.15">
      <c r="A69" s="3"/>
      <c r="B69" s="613"/>
      <c r="C69" s="613"/>
      <c r="D69" s="613"/>
    </row>
    <row r="70" spans="1:4" ht="14.45" customHeight="1" x14ac:dyDescent="0.15">
      <c r="A70" s="3"/>
      <c r="B70" s="613"/>
      <c r="C70" s="613"/>
      <c r="D70" s="613"/>
    </row>
    <row r="71" spans="1:4" ht="14.45" customHeight="1" x14ac:dyDescent="0.15">
      <c r="A71" s="3"/>
      <c r="B71" s="613"/>
      <c r="C71" s="613"/>
      <c r="D71" s="613"/>
    </row>
    <row r="72" spans="1:4" ht="14.45" customHeight="1" x14ac:dyDescent="0.15">
      <c r="A72" s="3"/>
      <c r="B72" s="613"/>
      <c r="C72" s="613"/>
      <c r="D72" s="613"/>
    </row>
    <row r="73" spans="1:4" ht="14.45" customHeight="1" x14ac:dyDescent="0.15">
      <c r="A73" s="3"/>
      <c r="B73" s="613"/>
      <c r="C73" s="613"/>
      <c r="D73" s="613"/>
    </row>
    <row r="74" spans="1:4" ht="14.45" customHeight="1" x14ac:dyDescent="0.15">
      <c r="A74" s="3"/>
      <c r="B74" s="613"/>
      <c r="C74" s="613"/>
      <c r="D74" s="613"/>
    </row>
    <row r="75" spans="1:4" ht="14.45" customHeight="1" x14ac:dyDescent="0.15">
      <c r="A75" s="3"/>
      <c r="B75" s="613"/>
      <c r="C75" s="613"/>
      <c r="D75" s="613"/>
    </row>
    <row r="76" spans="1:4" ht="14.45" customHeight="1" x14ac:dyDescent="0.15">
      <c r="A76" s="3"/>
      <c r="B76" s="613"/>
      <c r="C76" s="613"/>
      <c r="D76" s="613"/>
    </row>
    <row r="77" spans="1:4" ht="14.45" customHeight="1" x14ac:dyDescent="0.15">
      <c r="A77" s="3"/>
      <c r="B77" s="613"/>
      <c r="C77" s="613"/>
      <c r="D77" s="613"/>
    </row>
    <row r="78" spans="1:4" ht="14.45" customHeight="1" x14ac:dyDescent="0.15">
      <c r="A78" s="3"/>
      <c r="B78" s="613"/>
      <c r="C78" s="613"/>
      <c r="D78" s="613"/>
    </row>
    <row r="79" spans="1:4" ht="14.45" customHeight="1" x14ac:dyDescent="0.15">
      <c r="A79" s="3"/>
      <c r="B79" s="613"/>
      <c r="C79" s="613"/>
      <c r="D79" s="613"/>
    </row>
    <row r="80" spans="1:4" ht="14.45" customHeight="1" x14ac:dyDescent="0.15">
      <c r="A80" s="3"/>
      <c r="B80" s="613"/>
      <c r="C80" s="613"/>
      <c r="D80" s="613"/>
    </row>
    <row r="81" spans="1:4" ht="14.45" customHeight="1" x14ac:dyDescent="0.15">
      <c r="A81" s="3"/>
      <c r="B81" s="613"/>
      <c r="C81" s="613"/>
      <c r="D81" s="613"/>
    </row>
    <row r="82" spans="1:4" ht="14.45" customHeight="1" x14ac:dyDescent="0.15">
      <c r="A82" s="3"/>
      <c r="B82" s="612"/>
      <c r="C82" s="612"/>
      <c r="D82" s="612"/>
    </row>
    <row r="83" spans="1:4" ht="14.45" customHeight="1" x14ac:dyDescent="0.15">
      <c r="A83" s="3"/>
      <c r="B83" s="613"/>
      <c r="C83" s="613"/>
      <c r="D83" s="613"/>
    </row>
    <row r="84" spans="1:4" ht="14.45" customHeight="1" x14ac:dyDescent="0.15">
      <c r="A84" s="3"/>
      <c r="B84" s="613"/>
      <c r="C84" s="613"/>
      <c r="D84" s="613"/>
    </row>
    <row r="85" spans="1:4" ht="14.45" customHeight="1" x14ac:dyDescent="0.15">
      <c r="A85" s="3"/>
      <c r="B85" s="614"/>
      <c r="C85" s="614"/>
      <c r="D85" s="614"/>
    </row>
    <row r="86" spans="1:4" ht="14.45" customHeight="1" x14ac:dyDescent="0.15">
      <c r="A86" s="3"/>
      <c r="B86" s="143"/>
      <c r="C86" s="144"/>
      <c r="D86" s="143"/>
    </row>
    <row r="87" spans="1:4" ht="14.45" customHeight="1" x14ac:dyDescent="0.15">
      <c r="A87" s="3"/>
      <c r="B87" s="143"/>
      <c r="C87" s="144"/>
      <c r="D87" s="143"/>
    </row>
    <row r="88" spans="1:4" ht="14.45" customHeight="1" x14ac:dyDescent="0.15">
      <c r="A88" s="3"/>
      <c r="B88" s="143"/>
      <c r="C88" s="144"/>
      <c r="D88" s="143"/>
    </row>
    <row r="89" spans="1:4" ht="14.45" customHeight="1" x14ac:dyDescent="0.15">
      <c r="A89" s="3"/>
      <c r="B89" s="143"/>
      <c r="C89" s="144"/>
      <c r="D89" s="143"/>
    </row>
    <row r="90" spans="1:4" ht="14.45" customHeight="1" x14ac:dyDescent="0.15">
      <c r="A90" s="3"/>
      <c r="B90" s="143"/>
      <c r="C90" s="144"/>
      <c r="D90" s="143"/>
    </row>
    <row r="91" spans="1:4" ht="14.45" customHeight="1" x14ac:dyDescent="0.15">
      <c r="A91" s="3"/>
      <c r="B91" s="143"/>
      <c r="C91" s="144"/>
      <c r="D91" s="143"/>
    </row>
    <row r="92" spans="1:4" ht="14.45" customHeight="1" x14ac:dyDescent="0.15">
      <c r="A92" s="3"/>
      <c r="B92" s="143"/>
      <c r="C92" s="144"/>
      <c r="D92" s="143"/>
    </row>
    <row r="93" spans="1:4" ht="14.45" customHeight="1" x14ac:dyDescent="0.15">
      <c r="A93" s="3"/>
      <c r="B93" s="143"/>
      <c r="C93" s="144"/>
      <c r="D93" s="143"/>
    </row>
    <row r="94" spans="1:4" ht="14.45" customHeight="1" x14ac:dyDescent="0.15">
      <c r="A94" s="3"/>
      <c r="B94" s="143"/>
      <c r="C94" s="144"/>
      <c r="D94" s="143"/>
    </row>
    <row r="95" spans="1:4" ht="14.25" customHeight="1" x14ac:dyDescent="0.15">
      <c r="A95" s="3"/>
      <c r="B95" s="143"/>
      <c r="C95" s="144"/>
      <c r="D95" s="143"/>
    </row>
    <row r="96" spans="1:4" ht="14.25" customHeight="1" x14ac:dyDescent="0.15">
      <c r="A96" s="3"/>
      <c r="B96" s="143"/>
      <c r="C96" s="144"/>
      <c r="D96" s="143"/>
    </row>
    <row r="97" spans="1:4" ht="14.25" customHeight="1" x14ac:dyDescent="0.15">
      <c r="A97" s="3"/>
      <c r="B97" s="143"/>
      <c r="C97" s="144"/>
      <c r="D97" s="143"/>
    </row>
    <row r="98" spans="1:4" ht="14.25" customHeight="1" x14ac:dyDescent="0.15">
      <c r="A98" s="3"/>
      <c r="B98" s="143"/>
      <c r="C98" s="144"/>
      <c r="D98" s="143"/>
    </row>
    <row r="99" spans="1:4" ht="14.25" customHeight="1" x14ac:dyDescent="0.15">
      <c r="A99" s="3"/>
      <c r="B99" s="143"/>
      <c r="C99" s="144"/>
      <c r="D99" s="143"/>
    </row>
    <row r="100" spans="1:4" ht="14.25" customHeight="1" x14ac:dyDescent="0.15">
      <c r="A100" s="3"/>
      <c r="B100" s="143"/>
      <c r="C100" s="144"/>
      <c r="D100" s="143"/>
    </row>
    <row r="101" spans="1:4" ht="14.25" customHeight="1" x14ac:dyDescent="0.15">
      <c r="A101" s="3"/>
      <c r="B101" s="143"/>
      <c r="C101" s="144"/>
      <c r="D101" s="143"/>
    </row>
    <row r="102" spans="1:4" ht="14.25" customHeight="1" x14ac:dyDescent="0.15">
      <c r="A102" s="3"/>
      <c r="B102" s="143"/>
      <c r="C102" s="144"/>
      <c r="D102" s="143"/>
    </row>
    <row r="103" spans="1:4" ht="14.25" customHeight="1" x14ac:dyDescent="0.15">
      <c r="A103" s="3"/>
      <c r="B103" s="143"/>
      <c r="C103" s="144"/>
      <c r="D103" s="143"/>
    </row>
    <row r="104" spans="1:4" ht="14.25" customHeight="1" x14ac:dyDescent="0.15">
      <c r="A104" s="3"/>
      <c r="B104" s="143"/>
      <c r="C104" s="144"/>
      <c r="D104" s="143"/>
    </row>
    <row r="105" spans="1:4" ht="13.5" customHeight="1" x14ac:dyDescent="0.15">
      <c r="B105" s="145"/>
      <c r="C105" s="145"/>
      <c r="D105" s="145"/>
    </row>
    <row r="106" spans="1:4" ht="13.5" customHeight="1" x14ac:dyDescent="0.15">
      <c r="B106" s="145"/>
      <c r="C106" s="145"/>
      <c r="D106" s="145"/>
    </row>
    <row r="107" spans="1:4" ht="13.5" customHeight="1" x14ac:dyDescent="0.15">
      <c r="B107" s="145"/>
      <c r="C107" s="145"/>
      <c r="D107" s="145"/>
    </row>
    <row r="108" spans="1:4" ht="13.5" customHeight="1" x14ac:dyDescent="0.15">
      <c r="B108" s="145"/>
      <c r="C108" s="145"/>
      <c r="D108" s="145"/>
    </row>
    <row r="109" spans="1:4" ht="13.5" customHeight="1" x14ac:dyDescent="0.15">
      <c r="B109" s="145"/>
      <c r="C109" s="145"/>
      <c r="D109" s="145"/>
    </row>
    <row r="110" spans="1:4" ht="13.5" customHeight="1" x14ac:dyDescent="0.15">
      <c r="B110" s="145"/>
      <c r="C110" s="145"/>
      <c r="D110" s="145"/>
    </row>
    <row r="111" spans="1:4" ht="13.5" customHeight="1" x14ac:dyDescent="0.15">
      <c r="B111" s="145"/>
      <c r="C111" s="145"/>
      <c r="D111" s="145"/>
    </row>
    <row r="112" spans="1:4" ht="13.5" customHeight="1" x14ac:dyDescent="0.15">
      <c r="B112" s="145"/>
      <c r="C112" s="145"/>
      <c r="D112" s="145"/>
    </row>
    <row r="113" spans="2:4" ht="13.5" customHeight="1" x14ac:dyDescent="0.15">
      <c r="B113" s="145"/>
      <c r="C113" s="145"/>
      <c r="D113" s="145"/>
    </row>
    <row r="114" spans="2:4" ht="13.5" customHeight="1" x14ac:dyDescent="0.15">
      <c r="B114" s="145"/>
      <c r="C114" s="145"/>
      <c r="D114" s="145"/>
    </row>
    <row r="115" spans="2:4" ht="13.5" customHeight="1" x14ac:dyDescent="0.15">
      <c r="B115" s="145"/>
      <c r="C115" s="145"/>
      <c r="D115" s="145"/>
    </row>
    <row r="116" spans="2:4" ht="13.5" customHeight="1" x14ac:dyDescent="0.15">
      <c r="B116" s="145"/>
      <c r="C116" s="145"/>
      <c r="D116" s="145"/>
    </row>
    <row r="117" spans="2:4" ht="13.5" customHeight="1" x14ac:dyDescent="0.15">
      <c r="B117" s="145"/>
      <c r="C117" s="145"/>
      <c r="D117" s="145"/>
    </row>
    <row r="118" spans="2:4" ht="13.5" customHeight="1" x14ac:dyDescent="0.15">
      <c r="B118" s="145"/>
      <c r="C118" s="145"/>
      <c r="D118" s="145"/>
    </row>
    <row r="119" spans="2:4" ht="13.5" customHeight="1" x14ac:dyDescent="0.15">
      <c r="B119" s="145"/>
      <c r="C119" s="145"/>
      <c r="D119" s="145"/>
    </row>
    <row r="120" spans="2:4" ht="13.5" customHeight="1" x14ac:dyDescent="0.15">
      <c r="B120" s="145"/>
      <c r="C120" s="145"/>
      <c r="D120" s="145"/>
    </row>
    <row r="121" spans="2:4" ht="13.5" customHeight="1" x14ac:dyDescent="0.15">
      <c r="B121" s="145"/>
      <c r="C121" s="145"/>
      <c r="D121" s="145"/>
    </row>
    <row r="122" spans="2:4" ht="13.5" customHeight="1" x14ac:dyDescent="0.15">
      <c r="B122" s="145"/>
      <c r="C122" s="145"/>
      <c r="D122" s="145"/>
    </row>
    <row r="123" spans="2:4" ht="13.5" customHeight="1" x14ac:dyDescent="0.15">
      <c r="B123" s="145"/>
      <c r="C123" s="145"/>
      <c r="D123" s="145"/>
    </row>
    <row r="124" spans="2:4" ht="13.5" customHeight="1" x14ac:dyDescent="0.15">
      <c r="B124" s="145"/>
      <c r="C124" s="145"/>
      <c r="D124" s="145"/>
    </row>
    <row r="125" spans="2:4" ht="13.5" customHeight="1" x14ac:dyDescent="0.15">
      <c r="B125" s="145"/>
      <c r="C125" s="145"/>
      <c r="D125" s="145"/>
    </row>
    <row r="126" spans="2:4" ht="13.5" customHeight="1" x14ac:dyDescent="0.15">
      <c r="B126" s="145"/>
      <c r="C126" s="145"/>
      <c r="D126" s="145"/>
    </row>
    <row r="127" spans="2:4" ht="13.5" customHeight="1" x14ac:dyDescent="0.15">
      <c r="B127" s="145"/>
      <c r="C127" s="145"/>
      <c r="D127" s="145"/>
    </row>
    <row r="128" spans="2:4" ht="13.5" customHeight="1" x14ac:dyDescent="0.15">
      <c r="B128" s="145"/>
      <c r="C128" s="145"/>
      <c r="D128" s="145"/>
    </row>
    <row r="129" spans="2:4" ht="13.5" customHeight="1" x14ac:dyDescent="0.15">
      <c r="B129" s="145"/>
      <c r="C129" s="145"/>
      <c r="D129" s="145"/>
    </row>
    <row r="130" spans="2:4" ht="13.5" customHeight="1" x14ac:dyDescent="0.15">
      <c r="B130" s="145"/>
      <c r="C130" s="145"/>
      <c r="D130" s="145"/>
    </row>
    <row r="131" spans="2:4" ht="13.5" customHeight="1" x14ac:dyDescent="0.15">
      <c r="B131" s="145"/>
      <c r="C131" s="145"/>
      <c r="D131" s="145"/>
    </row>
    <row r="132" spans="2:4" ht="13.5" customHeight="1" x14ac:dyDescent="0.15">
      <c r="B132" s="145"/>
      <c r="C132" s="145"/>
      <c r="D132" s="145"/>
    </row>
    <row r="133" spans="2:4" ht="13.5" customHeight="1" x14ac:dyDescent="0.15">
      <c r="B133" s="145"/>
      <c r="C133" s="145"/>
      <c r="D133" s="145"/>
    </row>
    <row r="134" spans="2:4" ht="13.5" customHeight="1" x14ac:dyDescent="0.15">
      <c r="B134" s="145"/>
      <c r="C134" s="145"/>
      <c r="D134" s="145"/>
    </row>
    <row r="135" spans="2:4" ht="13.5" customHeight="1" x14ac:dyDescent="0.15">
      <c r="B135" s="145"/>
      <c r="C135" s="145"/>
      <c r="D135" s="145"/>
    </row>
    <row r="136" spans="2:4" ht="13.5" customHeight="1" x14ac:dyDescent="0.15">
      <c r="B136" s="145"/>
      <c r="C136" s="145"/>
      <c r="D136" s="145"/>
    </row>
    <row r="137" spans="2:4" ht="13.5" customHeight="1" x14ac:dyDescent="0.15">
      <c r="B137" s="145"/>
      <c r="C137" s="145"/>
      <c r="D137" s="145"/>
    </row>
    <row r="138" spans="2:4" ht="13.5" customHeight="1" x14ac:dyDescent="0.15">
      <c r="B138" s="145"/>
      <c r="C138" s="145"/>
      <c r="D138" s="145"/>
    </row>
    <row r="139" spans="2:4" ht="13.5" customHeight="1" x14ac:dyDescent="0.15">
      <c r="B139" s="145"/>
      <c r="C139" s="145"/>
      <c r="D139" s="145"/>
    </row>
    <row r="140" spans="2:4" ht="13.5" customHeight="1" x14ac:dyDescent="0.15">
      <c r="B140" s="145"/>
      <c r="C140" s="145"/>
      <c r="D140" s="145"/>
    </row>
    <row r="141" spans="2:4" ht="13.5" customHeight="1" x14ac:dyDescent="0.15">
      <c r="B141" s="145"/>
      <c r="C141" s="145"/>
      <c r="D141" s="145"/>
    </row>
    <row r="142" spans="2:4" ht="13.5" customHeight="1" x14ac:dyDescent="0.15">
      <c r="B142" s="145"/>
      <c r="C142" s="145"/>
      <c r="D142" s="145"/>
    </row>
    <row r="143" spans="2:4" ht="13.5" customHeight="1" x14ac:dyDescent="0.15">
      <c r="B143" s="145"/>
      <c r="C143" s="145"/>
      <c r="D143" s="145"/>
    </row>
    <row r="144" spans="2:4" ht="13.5" customHeight="1" x14ac:dyDescent="0.15">
      <c r="B144" s="145"/>
      <c r="C144" s="145"/>
      <c r="D144" s="145"/>
    </row>
    <row r="145" spans="2:4" ht="13.5" customHeight="1" x14ac:dyDescent="0.15">
      <c r="B145" s="145"/>
      <c r="C145" s="145"/>
      <c r="D145" s="145"/>
    </row>
    <row r="146" spans="2:4" ht="13.5" customHeight="1" x14ac:dyDescent="0.15">
      <c r="B146" s="145"/>
      <c r="C146" s="145"/>
      <c r="D146" s="145"/>
    </row>
    <row r="147" spans="2:4" ht="13.5" customHeight="1" x14ac:dyDescent="0.15">
      <c r="B147" s="145"/>
      <c r="C147" s="145"/>
      <c r="D147" s="145"/>
    </row>
    <row r="148" spans="2:4" ht="13.5" customHeight="1" x14ac:dyDescent="0.15">
      <c r="B148" s="145"/>
      <c r="C148" s="145"/>
      <c r="D148" s="145"/>
    </row>
    <row r="149" spans="2:4" ht="13.5" customHeight="1" x14ac:dyDescent="0.15">
      <c r="B149" s="145"/>
      <c r="C149" s="145"/>
      <c r="D149" s="145"/>
    </row>
    <row r="150" spans="2:4" ht="13.5" customHeight="1" x14ac:dyDescent="0.15">
      <c r="B150" s="145"/>
      <c r="C150" s="145"/>
      <c r="D150" s="145"/>
    </row>
    <row r="151" spans="2:4" ht="13.5" customHeight="1" x14ac:dyDescent="0.15">
      <c r="B151" s="145"/>
      <c r="C151" s="145"/>
      <c r="D151" s="145"/>
    </row>
    <row r="152" spans="2:4" ht="13.5" customHeight="1" x14ac:dyDescent="0.15">
      <c r="B152" s="145"/>
      <c r="C152" s="145"/>
      <c r="D152" s="145"/>
    </row>
    <row r="153" spans="2:4" ht="13.5" customHeight="1" x14ac:dyDescent="0.15">
      <c r="B153" s="145"/>
      <c r="C153" s="145"/>
      <c r="D153" s="145"/>
    </row>
    <row r="154" spans="2:4" ht="13.5" customHeight="1" x14ac:dyDescent="0.15">
      <c r="B154" s="145"/>
      <c r="C154" s="145"/>
      <c r="D154" s="145"/>
    </row>
    <row r="155" spans="2:4" ht="13.5" customHeight="1" x14ac:dyDescent="0.15">
      <c r="B155" s="145"/>
      <c r="C155" s="145"/>
      <c r="D155" s="145"/>
    </row>
    <row r="156" spans="2:4" ht="13.5" customHeight="1" x14ac:dyDescent="0.15">
      <c r="B156" s="145"/>
      <c r="C156" s="145"/>
      <c r="D156" s="145"/>
    </row>
    <row r="157" spans="2:4" ht="13.5" customHeight="1" x14ac:dyDescent="0.15">
      <c r="B157" s="145"/>
      <c r="C157" s="145"/>
      <c r="D157" s="145"/>
    </row>
    <row r="158" spans="2:4" ht="13.5" customHeight="1" x14ac:dyDescent="0.15">
      <c r="B158" s="145"/>
      <c r="C158" s="145"/>
      <c r="D158" s="145"/>
    </row>
    <row r="159" spans="2:4" ht="13.5" customHeight="1" x14ac:dyDescent="0.15">
      <c r="B159" s="145"/>
      <c r="C159" s="145"/>
      <c r="D159" s="145"/>
    </row>
    <row r="160" spans="2:4" ht="13.5" customHeight="1" x14ac:dyDescent="0.15">
      <c r="B160" s="145"/>
      <c r="C160" s="145"/>
      <c r="D160" s="145"/>
    </row>
    <row r="161" spans="2:4" ht="13.5" customHeight="1" x14ac:dyDescent="0.15">
      <c r="B161" s="145"/>
      <c r="C161" s="145"/>
      <c r="D161" s="145"/>
    </row>
    <row r="162" spans="2:4" ht="13.5" customHeight="1" x14ac:dyDescent="0.15">
      <c r="B162" s="145"/>
      <c r="C162" s="145"/>
      <c r="D162" s="145"/>
    </row>
    <row r="163" spans="2:4" ht="13.5" customHeight="1" x14ac:dyDescent="0.15">
      <c r="B163" s="145"/>
      <c r="C163" s="145"/>
      <c r="D163" s="145"/>
    </row>
    <row r="164" spans="2:4" ht="13.5" customHeight="1" x14ac:dyDescent="0.15">
      <c r="B164" s="145"/>
      <c r="C164" s="145"/>
      <c r="D164" s="145"/>
    </row>
    <row r="165" spans="2:4" ht="13.5" customHeight="1" x14ac:dyDescent="0.15">
      <c r="B165" s="145"/>
      <c r="C165" s="145"/>
      <c r="D165" s="145"/>
    </row>
    <row r="166" spans="2:4" ht="13.5" customHeight="1" x14ac:dyDescent="0.15">
      <c r="B166" s="145"/>
      <c r="C166" s="145"/>
      <c r="D166" s="145"/>
    </row>
  </sheetData>
  <mergeCells count="83">
    <mergeCell ref="B1:D1"/>
    <mergeCell ref="B77:D77"/>
    <mergeCell ref="B78:D78"/>
    <mergeCell ref="B79:D79"/>
    <mergeCell ref="B80:D80"/>
    <mergeCell ref="B75:D75"/>
    <mergeCell ref="B76:D76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83:D83"/>
    <mergeCell ref="B84:D84"/>
    <mergeCell ref="B85:D85"/>
    <mergeCell ref="B81:D81"/>
    <mergeCell ref="B82:D82"/>
    <mergeCell ref="B69:D69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7:D7"/>
    <mergeCell ref="B8:D8"/>
    <mergeCell ref="B9:D9"/>
    <mergeCell ref="B11:D11"/>
    <mergeCell ref="B12:D12"/>
    <mergeCell ref="B10:D10"/>
    <mergeCell ref="B2:D2"/>
    <mergeCell ref="B3:D3"/>
    <mergeCell ref="B4:D4"/>
    <mergeCell ref="B5:D5"/>
    <mergeCell ref="B6:D6"/>
  </mergeCells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638175</xdr:colOff>
                <xdr:row>36</xdr:row>
                <xdr:rowOff>142875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22"/>
  <sheetViews>
    <sheetView showGridLines="0" zoomScale="115" zoomScaleNormal="115" workbookViewId="0">
      <pane ySplit="1" topLeftCell="A2" activePane="bottomLeft" state="frozen"/>
      <selection pane="bottomLeft" activeCell="E12" sqref="E12"/>
    </sheetView>
  </sheetViews>
  <sheetFormatPr defaultColWidth="14.6640625" defaultRowHeight="15" customHeight="1" x14ac:dyDescent="0.2"/>
  <cols>
    <col min="1" max="1" width="5.83203125" style="417" customWidth="1"/>
    <col min="2" max="2" width="6" style="417" customWidth="1"/>
    <col min="3" max="4" width="0" style="417" hidden="1" customWidth="1"/>
    <col min="5" max="5" width="125" style="417" customWidth="1"/>
    <col min="6" max="16384" width="14.6640625" style="417"/>
  </cols>
  <sheetData>
    <row r="1" spans="1:5" ht="16.5" customHeight="1" x14ac:dyDescent="0.2">
      <c r="A1" s="616" t="s">
        <v>94</v>
      </c>
      <c r="B1" s="616"/>
      <c r="C1" s="416"/>
      <c r="D1" s="416"/>
      <c r="E1" s="416" t="s">
        <v>95</v>
      </c>
    </row>
    <row r="2" spans="1:5" s="421" customFormat="1" ht="13.5" customHeight="1" x14ac:dyDescent="0.2">
      <c r="A2" s="617" t="s">
        <v>96</v>
      </c>
      <c r="B2" s="617"/>
      <c r="C2" s="418"/>
      <c r="D2" s="419">
        <v>1</v>
      </c>
      <c r="E2" s="420" t="s">
        <v>320</v>
      </c>
    </row>
    <row r="3" spans="1:5" s="421" customFormat="1" ht="14.1" customHeight="1" x14ac:dyDescent="0.2">
      <c r="A3" s="617" t="s">
        <v>97</v>
      </c>
      <c r="B3" s="617"/>
      <c r="C3" s="418"/>
      <c r="D3" s="419">
        <v>1</v>
      </c>
      <c r="E3" s="420" t="s">
        <v>321</v>
      </c>
    </row>
    <row r="4" spans="1:5" s="421" customFormat="1" ht="14.1" customHeight="1" x14ac:dyDescent="0.2">
      <c r="A4" s="617" t="s">
        <v>98</v>
      </c>
      <c r="B4" s="617"/>
      <c r="C4" s="418"/>
      <c r="D4" s="419">
        <v>1</v>
      </c>
      <c r="E4" s="422" t="s">
        <v>322</v>
      </c>
    </row>
    <row r="5" spans="1:5" s="421" customFormat="1" ht="14.1" customHeight="1" x14ac:dyDescent="0.2">
      <c r="A5" s="617" t="s">
        <v>99</v>
      </c>
      <c r="B5" s="617"/>
      <c r="C5" s="418"/>
      <c r="D5" s="419">
        <v>1</v>
      </c>
      <c r="E5" s="420" t="s">
        <v>323</v>
      </c>
    </row>
    <row r="6" spans="1:5" s="421" customFormat="1" ht="26.25" customHeight="1" x14ac:dyDescent="0.2">
      <c r="A6" s="617" t="s">
        <v>100</v>
      </c>
      <c r="B6" s="617"/>
      <c r="C6" s="418"/>
      <c r="D6" s="419">
        <v>1</v>
      </c>
      <c r="E6" s="422" t="s">
        <v>324</v>
      </c>
    </row>
    <row r="7" spans="1:5" s="421" customFormat="1" ht="26.25" customHeight="1" x14ac:dyDescent="0.2">
      <c r="A7" s="617" t="s">
        <v>101</v>
      </c>
      <c r="B7" s="617"/>
      <c r="C7" s="418"/>
      <c r="D7" s="419">
        <v>1</v>
      </c>
      <c r="E7" s="422" t="s">
        <v>325</v>
      </c>
    </row>
    <row r="8" spans="1:5" s="421" customFormat="1" ht="14.1" customHeight="1" x14ac:dyDescent="0.2">
      <c r="A8" s="617" t="s">
        <v>102</v>
      </c>
      <c r="B8" s="617"/>
      <c r="C8" s="418"/>
      <c r="D8" s="419">
        <v>1</v>
      </c>
      <c r="E8" s="422" t="s">
        <v>326</v>
      </c>
    </row>
    <row r="9" spans="1:5" s="421" customFormat="1" ht="27.75" customHeight="1" x14ac:dyDescent="0.2">
      <c r="A9" s="617" t="s">
        <v>103</v>
      </c>
      <c r="B9" s="617"/>
      <c r="C9" s="418"/>
      <c r="D9" s="419">
        <v>1</v>
      </c>
      <c r="E9" s="420" t="s">
        <v>418</v>
      </c>
    </row>
    <row r="10" spans="1:5" s="421" customFormat="1" ht="13.5" customHeight="1" x14ac:dyDescent="0.2">
      <c r="A10" s="617" t="s">
        <v>104</v>
      </c>
      <c r="B10" s="617"/>
      <c r="C10" s="418"/>
      <c r="D10" s="419">
        <v>1</v>
      </c>
      <c r="E10" s="422" t="s">
        <v>327</v>
      </c>
    </row>
    <row r="11" spans="1:5" s="421" customFormat="1" ht="14.1" customHeight="1" x14ac:dyDescent="0.2">
      <c r="A11" s="617" t="s">
        <v>329</v>
      </c>
      <c r="B11" s="617"/>
      <c r="C11" s="418"/>
      <c r="D11" s="419">
        <v>1</v>
      </c>
      <c r="E11" s="422" t="s">
        <v>328</v>
      </c>
    </row>
    <row r="12" spans="1:5" s="421" customFormat="1" ht="14.1" customHeight="1" x14ac:dyDescent="0.2">
      <c r="A12" s="617" t="s">
        <v>330</v>
      </c>
      <c r="B12" s="617"/>
      <c r="C12" s="418"/>
      <c r="D12" s="419">
        <v>1</v>
      </c>
      <c r="E12" s="422" t="s">
        <v>417</v>
      </c>
    </row>
    <row r="13" spans="1:5" s="421" customFormat="1" ht="14.1" customHeight="1" x14ac:dyDescent="0.2">
      <c r="A13" s="617" t="s">
        <v>331</v>
      </c>
      <c r="B13" s="617"/>
      <c r="C13" s="418"/>
      <c r="D13" s="419">
        <v>1</v>
      </c>
      <c r="E13" s="422" t="s">
        <v>337</v>
      </c>
    </row>
    <row r="14" spans="1:5" s="421" customFormat="1" ht="14.1" customHeight="1" x14ac:dyDescent="0.2">
      <c r="A14" s="617" t="s">
        <v>333</v>
      </c>
      <c r="B14" s="617"/>
      <c r="C14" s="418"/>
      <c r="D14" s="419">
        <v>1</v>
      </c>
      <c r="E14" s="422" t="s">
        <v>332</v>
      </c>
    </row>
    <row r="15" spans="1:5" s="421" customFormat="1" ht="14.1" customHeight="1" x14ac:dyDescent="0.2">
      <c r="A15" s="617" t="s">
        <v>334</v>
      </c>
      <c r="B15" s="617"/>
      <c r="C15" s="418"/>
      <c r="D15" s="419">
        <v>1</v>
      </c>
      <c r="E15" s="422" t="s">
        <v>338</v>
      </c>
    </row>
    <row r="16" spans="1:5" s="421" customFormat="1" ht="14.1" customHeight="1" x14ac:dyDescent="0.2">
      <c r="A16" s="617" t="s">
        <v>335</v>
      </c>
      <c r="B16" s="617"/>
      <c r="C16" s="418"/>
      <c r="D16" s="419">
        <v>1</v>
      </c>
      <c r="E16" s="423" t="s">
        <v>339</v>
      </c>
    </row>
    <row r="17" spans="1:5" s="421" customFormat="1" ht="14.1" customHeight="1" x14ac:dyDescent="0.2">
      <c r="A17" s="617" t="s">
        <v>336</v>
      </c>
      <c r="B17" s="617"/>
      <c r="C17" s="418"/>
      <c r="D17" s="419">
        <v>1</v>
      </c>
      <c r="E17" s="422" t="s">
        <v>342</v>
      </c>
    </row>
    <row r="18" spans="1:5" s="421" customFormat="1" ht="14.1" customHeight="1" x14ac:dyDescent="0.2">
      <c r="A18" s="617" t="s">
        <v>340</v>
      </c>
      <c r="B18" s="617"/>
      <c r="C18" s="418"/>
      <c r="D18" s="419">
        <v>1</v>
      </c>
      <c r="E18" s="422" t="s">
        <v>343</v>
      </c>
    </row>
    <row r="19" spans="1:5" s="421" customFormat="1" ht="14.1" customHeight="1" x14ac:dyDescent="0.2">
      <c r="A19" s="617" t="s">
        <v>341</v>
      </c>
      <c r="B19" s="617"/>
      <c r="C19" s="418"/>
      <c r="D19" s="419">
        <v>1</v>
      </c>
      <c r="E19" s="422" t="s">
        <v>347</v>
      </c>
    </row>
    <row r="20" spans="1:5" s="421" customFormat="1" ht="14.1" customHeight="1" x14ac:dyDescent="0.2">
      <c r="A20" s="617" t="s">
        <v>344</v>
      </c>
      <c r="B20" s="617"/>
      <c r="C20" s="418"/>
      <c r="D20" s="419">
        <v>1</v>
      </c>
      <c r="E20" s="422" t="s">
        <v>348</v>
      </c>
    </row>
    <row r="21" spans="1:5" s="421" customFormat="1" ht="14.1" customHeight="1" x14ac:dyDescent="0.2">
      <c r="A21" s="617" t="s">
        <v>345</v>
      </c>
      <c r="B21" s="617"/>
      <c r="C21" s="418"/>
      <c r="D21" s="419">
        <v>1</v>
      </c>
      <c r="E21" s="422" t="s">
        <v>349</v>
      </c>
    </row>
    <row r="22" spans="1:5" s="421" customFormat="1" ht="14.1" customHeight="1" x14ac:dyDescent="0.2">
      <c r="A22" s="617" t="s">
        <v>346</v>
      </c>
      <c r="B22" s="617"/>
      <c r="C22" s="418"/>
      <c r="D22" s="419">
        <v>1</v>
      </c>
      <c r="E22" s="422" t="s">
        <v>350</v>
      </c>
    </row>
  </sheetData>
  <mergeCells count="22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K43" sqref="K43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pane xSplit="9" ySplit="9" topLeftCell="N43" activePane="bottomRight" state="frozen"/>
      <selection pane="topRight" activeCell="J1" sqref="J1"/>
      <selection pane="bottomLeft" activeCell="A10" sqref="A10"/>
      <selection pane="bottomRight" activeCell="B39" sqref="B39"/>
    </sheetView>
  </sheetViews>
  <sheetFormatPr defaultRowHeight="10.5" x14ac:dyDescent="0.15"/>
  <cols>
    <col min="2" max="2" width="35.1640625" customWidth="1"/>
  </cols>
  <sheetData>
    <row r="1" spans="1:23" ht="16.5" thickBot="1" x14ac:dyDescent="0.2">
      <c r="A1" s="618" t="s">
        <v>409</v>
      </c>
      <c r="B1" s="620" t="s">
        <v>410</v>
      </c>
      <c r="C1" s="622" t="s">
        <v>411</v>
      </c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</row>
    <row r="2" spans="1:23" ht="17.25" thickTop="1" thickBot="1" x14ac:dyDescent="0.2">
      <c r="A2" s="618"/>
      <c r="B2" s="620"/>
      <c r="C2" s="624" t="s">
        <v>412</v>
      </c>
      <c r="D2" s="625"/>
      <c r="E2" s="625"/>
      <c r="F2" s="625"/>
      <c r="G2" s="625"/>
      <c r="H2" s="625"/>
      <c r="I2" s="625"/>
      <c r="J2" s="625"/>
      <c r="K2" s="626"/>
      <c r="L2" s="626"/>
      <c r="M2" s="627"/>
      <c r="N2" s="624" t="s">
        <v>413</v>
      </c>
      <c r="O2" s="625"/>
      <c r="P2" s="625"/>
      <c r="Q2" s="625"/>
      <c r="R2" s="625"/>
      <c r="S2" s="625"/>
      <c r="T2" s="625"/>
      <c r="U2" s="625"/>
      <c r="V2" s="625"/>
      <c r="W2" s="625"/>
    </row>
    <row r="3" spans="1:23" ht="55.5" customHeight="1" thickTop="1" thickBot="1" x14ac:dyDescent="0.2">
      <c r="A3" s="619"/>
      <c r="B3" s="621"/>
      <c r="C3" s="398" t="s">
        <v>96</v>
      </c>
      <c r="D3" s="399" t="s">
        <v>97</v>
      </c>
      <c r="E3" s="399" t="s">
        <v>414</v>
      </c>
      <c r="F3" s="399" t="s">
        <v>99</v>
      </c>
      <c r="G3" s="399" t="s">
        <v>100</v>
      </c>
      <c r="H3" s="399" t="s">
        <v>415</v>
      </c>
      <c r="I3" s="399" t="s">
        <v>102</v>
      </c>
      <c r="J3" s="399" t="s">
        <v>103</v>
      </c>
      <c r="K3" s="411" t="s">
        <v>104</v>
      </c>
      <c r="L3" s="413" t="s">
        <v>329</v>
      </c>
      <c r="M3" s="412" t="s">
        <v>330</v>
      </c>
      <c r="N3" s="408" t="s">
        <v>331</v>
      </c>
      <c r="O3" s="409" t="s">
        <v>333</v>
      </c>
      <c r="P3" s="409" t="s">
        <v>334</v>
      </c>
      <c r="Q3" s="409" t="s">
        <v>335</v>
      </c>
      <c r="R3" s="409" t="s">
        <v>336</v>
      </c>
      <c r="S3" s="409" t="s">
        <v>340</v>
      </c>
      <c r="T3" s="409" t="s">
        <v>341</v>
      </c>
      <c r="U3" s="409" t="s">
        <v>344</v>
      </c>
      <c r="V3" s="409" t="s">
        <v>345</v>
      </c>
      <c r="W3" s="409" t="s">
        <v>346</v>
      </c>
    </row>
    <row r="4" spans="1:23" ht="21.75" thickBot="1" x14ac:dyDescent="0.2">
      <c r="A4" s="21" t="s">
        <v>20</v>
      </c>
      <c r="B4" s="400" t="s">
        <v>21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</row>
    <row r="5" spans="1:23" ht="14.1" customHeight="1" x14ac:dyDescent="0.15">
      <c r="A5" s="177" t="s">
        <v>23</v>
      </c>
      <c r="B5" s="401" t="s">
        <v>24</v>
      </c>
      <c r="C5" s="410"/>
      <c r="D5" s="415" t="s">
        <v>416</v>
      </c>
      <c r="E5" s="415" t="s">
        <v>416</v>
      </c>
      <c r="F5" s="415" t="s">
        <v>416</v>
      </c>
      <c r="G5" s="410"/>
      <c r="H5" s="415" t="s">
        <v>416</v>
      </c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</row>
    <row r="6" spans="1:23" ht="14.1" customHeight="1" x14ac:dyDescent="0.15">
      <c r="A6" s="177" t="s">
        <v>25</v>
      </c>
      <c r="B6" s="401" t="s">
        <v>26</v>
      </c>
      <c r="C6" s="415" t="s">
        <v>416</v>
      </c>
      <c r="D6" s="415" t="s">
        <v>416</v>
      </c>
      <c r="E6" s="415" t="s">
        <v>416</v>
      </c>
      <c r="F6" s="415" t="s">
        <v>416</v>
      </c>
      <c r="G6" s="415" t="s">
        <v>416</v>
      </c>
      <c r="H6" s="415" t="s">
        <v>416</v>
      </c>
      <c r="I6" s="415" t="s">
        <v>416</v>
      </c>
      <c r="J6" s="415" t="s">
        <v>416</v>
      </c>
      <c r="K6" s="415" t="s">
        <v>416</v>
      </c>
      <c r="L6" s="415" t="s">
        <v>416</v>
      </c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</row>
    <row r="7" spans="1:23" ht="27" customHeight="1" x14ac:dyDescent="0.15">
      <c r="A7" s="177" t="s">
        <v>27</v>
      </c>
      <c r="B7" s="402" t="s">
        <v>285</v>
      </c>
      <c r="C7" s="410"/>
      <c r="D7" s="415"/>
      <c r="E7" s="410"/>
      <c r="F7" s="410"/>
      <c r="G7" s="410"/>
      <c r="H7" s="415"/>
      <c r="I7" s="410"/>
      <c r="J7" s="410"/>
      <c r="K7" s="410"/>
      <c r="L7" s="415" t="s">
        <v>416</v>
      </c>
      <c r="M7" s="415" t="s">
        <v>416</v>
      </c>
      <c r="N7" s="410"/>
      <c r="O7" s="410"/>
      <c r="P7" s="410"/>
      <c r="Q7" s="410"/>
      <c r="R7" s="410"/>
      <c r="S7" s="410"/>
      <c r="T7" s="410"/>
      <c r="U7" s="410"/>
      <c r="V7" s="410"/>
      <c r="W7" s="410"/>
    </row>
    <row r="8" spans="1:23" ht="14.1" customHeight="1" x14ac:dyDescent="0.15">
      <c r="A8" s="177" t="s">
        <v>28</v>
      </c>
      <c r="B8" s="401" t="s">
        <v>22</v>
      </c>
      <c r="C8" s="410"/>
      <c r="D8" s="415" t="s">
        <v>416</v>
      </c>
      <c r="E8" s="415" t="s">
        <v>416</v>
      </c>
      <c r="F8" s="415" t="s">
        <v>416</v>
      </c>
      <c r="G8" s="410"/>
      <c r="H8" s="415" t="s">
        <v>416</v>
      </c>
      <c r="I8" s="410"/>
      <c r="J8" s="415" t="s">
        <v>416</v>
      </c>
      <c r="K8" s="410"/>
      <c r="L8" s="410"/>
      <c r="M8" s="414"/>
      <c r="N8" s="410"/>
      <c r="O8" s="410"/>
      <c r="P8" s="410"/>
      <c r="Q8" s="410"/>
      <c r="R8" s="410"/>
      <c r="S8" s="410"/>
      <c r="T8" s="410"/>
      <c r="U8" s="410"/>
      <c r="V8" s="410"/>
      <c r="W8" s="410"/>
    </row>
    <row r="9" spans="1:23" ht="14.1" customHeight="1" thickBot="1" x14ac:dyDescent="0.2">
      <c r="A9" s="68" t="s">
        <v>286</v>
      </c>
      <c r="B9" s="403" t="s">
        <v>287</v>
      </c>
      <c r="C9" s="415" t="s">
        <v>416</v>
      </c>
      <c r="D9" s="415" t="s">
        <v>416</v>
      </c>
      <c r="E9" s="415" t="s">
        <v>416</v>
      </c>
      <c r="F9" s="415" t="s">
        <v>416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</row>
    <row r="10" spans="1:23" ht="14.1" customHeight="1" thickBot="1" x14ac:dyDescent="0.2">
      <c r="A10" s="21" t="s">
        <v>16</v>
      </c>
      <c r="B10" s="404" t="s">
        <v>17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</row>
    <row r="11" spans="1:23" ht="14.1" customHeight="1" x14ac:dyDescent="0.15">
      <c r="A11" s="177" t="s">
        <v>18</v>
      </c>
      <c r="B11" s="401" t="s">
        <v>3</v>
      </c>
      <c r="C11" s="415" t="s">
        <v>416</v>
      </c>
      <c r="D11" s="415" t="s">
        <v>416</v>
      </c>
      <c r="E11" s="415" t="s">
        <v>416</v>
      </c>
      <c r="F11" s="415" t="s">
        <v>416</v>
      </c>
      <c r="G11" s="415" t="s">
        <v>416</v>
      </c>
      <c r="H11" s="415" t="s">
        <v>416</v>
      </c>
      <c r="I11" s="415" t="s">
        <v>416</v>
      </c>
      <c r="J11" s="410"/>
      <c r="K11" s="415" t="s">
        <v>416</v>
      </c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</row>
    <row r="12" spans="1:23" ht="14.1" customHeight="1" thickBot="1" x14ac:dyDescent="0.2">
      <c r="A12" s="177" t="s">
        <v>19</v>
      </c>
      <c r="B12" s="402" t="s">
        <v>258</v>
      </c>
      <c r="C12" s="415" t="s">
        <v>416</v>
      </c>
      <c r="D12" s="415" t="s">
        <v>416</v>
      </c>
      <c r="E12" s="415" t="s">
        <v>416</v>
      </c>
      <c r="F12" s="415" t="s">
        <v>416</v>
      </c>
      <c r="G12" s="415" t="s">
        <v>416</v>
      </c>
      <c r="H12" s="415" t="s">
        <v>416</v>
      </c>
      <c r="I12" s="415" t="s">
        <v>416</v>
      </c>
      <c r="J12" s="415" t="s">
        <v>416</v>
      </c>
      <c r="K12" s="415" t="s">
        <v>416</v>
      </c>
      <c r="L12" s="415" t="s">
        <v>416</v>
      </c>
      <c r="M12" s="415" t="s">
        <v>416</v>
      </c>
      <c r="N12" s="410"/>
      <c r="O12" s="410"/>
      <c r="P12" s="410"/>
      <c r="Q12" s="410"/>
      <c r="R12" s="410"/>
      <c r="S12" s="410"/>
      <c r="T12" s="410"/>
      <c r="U12" s="410"/>
      <c r="V12" s="410"/>
      <c r="W12" s="410"/>
    </row>
    <row r="13" spans="1:23" ht="14.1" customHeight="1" thickBot="1" x14ac:dyDescent="0.2">
      <c r="A13" s="21" t="s">
        <v>29</v>
      </c>
      <c r="B13" s="400" t="s">
        <v>374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</row>
    <row r="14" spans="1:23" ht="14.1" customHeight="1" x14ac:dyDescent="0.15">
      <c r="A14" s="177" t="s">
        <v>31</v>
      </c>
      <c r="B14" s="401" t="s">
        <v>32</v>
      </c>
      <c r="C14" s="415" t="s">
        <v>416</v>
      </c>
      <c r="D14" s="415" t="s">
        <v>416</v>
      </c>
      <c r="E14" s="410"/>
      <c r="F14" s="415" t="s">
        <v>416</v>
      </c>
      <c r="G14" s="415" t="s">
        <v>416</v>
      </c>
      <c r="H14" s="410"/>
      <c r="I14" s="415" t="s">
        <v>416</v>
      </c>
      <c r="J14" s="410"/>
      <c r="K14" s="415" t="s">
        <v>416</v>
      </c>
      <c r="L14" s="410"/>
      <c r="M14" s="410"/>
      <c r="N14" s="415" t="s">
        <v>416</v>
      </c>
      <c r="O14" s="415" t="s">
        <v>416</v>
      </c>
      <c r="P14" s="415" t="s">
        <v>416</v>
      </c>
      <c r="Q14" s="415"/>
      <c r="R14" s="415" t="s">
        <v>416</v>
      </c>
      <c r="S14" s="415" t="s">
        <v>416</v>
      </c>
      <c r="T14" s="415" t="s">
        <v>416</v>
      </c>
      <c r="U14" s="410"/>
      <c r="V14" s="410"/>
      <c r="W14" s="410"/>
    </row>
    <row r="15" spans="1:23" ht="14.1" customHeight="1" x14ac:dyDescent="0.15">
      <c r="A15" s="177" t="s">
        <v>33</v>
      </c>
      <c r="B15" s="402" t="s">
        <v>290</v>
      </c>
      <c r="C15" s="415" t="s">
        <v>416</v>
      </c>
      <c r="D15" s="415" t="s">
        <v>416</v>
      </c>
      <c r="E15" s="415" t="s">
        <v>416</v>
      </c>
      <c r="F15" s="415" t="s">
        <v>416</v>
      </c>
      <c r="G15" s="415" t="s">
        <v>416</v>
      </c>
      <c r="H15" s="410"/>
      <c r="I15" s="410"/>
      <c r="J15" s="410"/>
      <c r="K15" s="415" t="s">
        <v>416</v>
      </c>
      <c r="L15" s="415" t="s">
        <v>416</v>
      </c>
      <c r="M15" s="410"/>
      <c r="N15" s="415" t="s">
        <v>416</v>
      </c>
      <c r="O15" s="415" t="s">
        <v>416</v>
      </c>
      <c r="P15" s="415" t="s">
        <v>416</v>
      </c>
      <c r="Q15" s="415"/>
      <c r="R15" s="415" t="s">
        <v>416</v>
      </c>
      <c r="S15" s="415" t="s">
        <v>416</v>
      </c>
      <c r="T15" s="415" t="s">
        <v>416</v>
      </c>
      <c r="U15" s="410"/>
      <c r="V15" s="410"/>
      <c r="W15" s="410"/>
    </row>
    <row r="16" spans="1:23" ht="27" customHeight="1" x14ac:dyDescent="0.15">
      <c r="A16" s="177" t="s">
        <v>34</v>
      </c>
      <c r="B16" s="401" t="s">
        <v>35</v>
      </c>
      <c r="C16" s="415" t="s">
        <v>416</v>
      </c>
      <c r="D16" s="415" t="s">
        <v>416</v>
      </c>
      <c r="E16" s="415" t="s">
        <v>416</v>
      </c>
      <c r="F16" s="415" t="s">
        <v>416</v>
      </c>
      <c r="G16" s="415" t="s">
        <v>416</v>
      </c>
      <c r="H16" s="415" t="s">
        <v>416</v>
      </c>
      <c r="I16" s="415" t="s">
        <v>416</v>
      </c>
      <c r="J16" s="410"/>
      <c r="K16" s="410"/>
      <c r="L16" s="415" t="s">
        <v>416</v>
      </c>
      <c r="M16" s="410"/>
      <c r="N16" s="415" t="s">
        <v>416</v>
      </c>
      <c r="O16" s="415" t="s">
        <v>416</v>
      </c>
      <c r="P16" s="415" t="s">
        <v>416</v>
      </c>
      <c r="Q16" s="415"/>
      <c r="R16" s="415" t="s">
        <v>416</v>
      </c>
      <c r="S16" s="415" t="s">
        <v>416</v>
      </c>
      <c r="T16" s="415" t="s">
        <v>416</v>
      </c>
      <c r="U16" s="410"/>
      <c r="V16" s="410"/>
      <c r="W16" s="410"/>
    </row>
    <row r="17" spans="1:23" ht="14.1" customHeight="1" x14ac:dyDescent="0.15">
      <c r="A17" s="177" t="s">
        <v>36</v>
      </c>
      <c r="B17" s="401" t="s">
        <v>37</v>
      </c>
      <c r="C17" s="415" t="s">
        <v>416</v>
      </c>
      <c r="D17" s="415" t="s">
        <v>416</v>
      </c>
      <c r="E17" s="410"/>
      <c r="F17" s="415" t="s">
        <v>416</v>
      </c>
      <c r="G17" s="415" t="s">
        <v>416</v>
      </c>
      <c r="H17" s="410"/>
      <c r="I17" s="415" t="s">
        <v>416</v>
      </c>
      <c r="J17" s="410"/>
      <c r="K17" s="415" t="s">
        <v>416</v>
      </c>
      <c r="L17" s="410"/>
      <c r="M17" s="410"/>
      <c r="N17" s="415" t="s">
        <v>416</v>
      </c>
      <c r="O17" s="415" t="s">
        <v>416</v>
      </c>
      <c r="P17" s="415" t="s">
        <v>416</v>
      </c>
      <c r="Q17" s="415"/>
      <c r="R17" s="415" t="s">
        <v>416</v>
      </c>
      <c r="S17" s="415"/>
      <c r="T17" s="415"/>
      <c r="U17" s="410"/>
      <c r="V17" s="410"/>
      <c r="W17" s="410"/>
    </row>
    <row r="18" spans="1:23" ht="14.1" customHeight="1" x14ac:dyDescent="0.15">
      <c r="A18" s="177" t="s">
        <v>38</v>
      </c>
      <c r="B18" s="401" t="s">
        <v>39</v>
      </c>
      <c r="C18" s="415" t="s">
        <v>416</v>
      </c>
      <c r="D18" s="415" t="s">
        <v>416</v>
      </c>
      <c r="E18" s="415" t="s">
        <v>416</v>
      </c>
      <c r="F18" s="415" t="s">
        <v>416</v>
      </c>
      <c r="G18" s="415" t="s">
        <v>416</v>
      </c>
      <c r="H18" s="415" t="s">
        <v>416</v>
      </c>
      <c r="I18" s="415" t="s">
        <v>416</v>
      </c>
      <c r="J18" s="410"/>
      <c r="K18" s="410"/>
      <c r="L18" s="415" t="s">
        <v>416</v>
      </c>
      <c r="M18" s="410"/>
      <c r="N18" s="415" t="s">
        <v>416</v>
      </c>
      <c r="O18" s="415" t="s">
        <v>416</v>
      </c>
      <c r="P18" s="415" t="s">
        <v>416</v>
      </c>
      <c r="Q18" s="415"/>
      <c r="R18" s="415" t="s">
        <v>416</v>
      </c>
      <c r="S18" s="415" t="s">
        <v>416</v>
      </c>
      <c r="T18" s="415" t="s">
        <v>416</v>
      </c>
      <c r="U18" s="410"/>
      <c r="V18" s="410"/>
      <c r="W18" s="410"/>
    </row>
    <row r="19" spans="1:23" ht="30.75" customHeight="1" x14ac:dyDescent="0.15">
      <c r="A19" s="177" t="s">
        <v>41</v>
      </c>
      <c r="B19" s="402" t="s">
        <v>197</v>
      </c>
      <c r="C19" s="415" t="s">
        <v>416</v>
      </c>
      <c r="D19" s="415" t="s">
        <v>416</v>
      </c>
      <c r="E19" s="415" t="s">
        <v>416</v>
      </c>
      <c r="F19" s="415" t="s">
        <v>416</v>
      </c>
      <c r="G19" s="415" t="s">
        <v>416</v>
      </c>
      <c r="H19" s="410"/>
      <c r="I19" s="410"/>
      <c r="J19" s="410"/>
      <c r="K19" s="415" t="s">
        <v>416</v>
      </c>
      <c r="L19" s="415" t="s">
        <v>416</v>
      </c>
      <c r="M19" s="410"/>
      <c r="N19" s="415" t="s">
        <v>416</v>
      </c>
      <c r="O19" s="415" t="s">
        <v>416</v>
      </c>
      <c r="P19" s="415" t="s">
        <v>416</v>
      </c>
      <c r="Q19" s="415"/>
      <c r="R19" s="415" t="s">
        <v>416</v>
      </c>
      <c r="S19" s="415" t="s">
        <v>416</v>
      </c>
      <c r="T19" s="415" t="s">
        <v>416</v>
      </c>
      <c r="U19" s="410"/>
      <c r="V19" s="410"/>
      <c r="W19" s="410"/>
    </row>
    <row r="20" spans="1:23" ht="14.1" customHeight="1" x14ac:dyDescent="0.15">
      <c r="A20" s="177" t="s">
        <v>43</v>
      </c>
      <c r="B20" s="401" t="s">
        <v>48</v>
      </c>
      <c r="C20" s="415" t="s">
        <v>416</v>
      </c>
      <c r="D20" s="415" t="s">
        <v>416</v>
      </c>
      <c r="E20" s="410"/>
      <c r="F20" s="415" t="s">
        <v>416</v>
      </c>
      <c r="G20" s="415" t="s">
        <v>416</v>
      </c>
      <c r="H20" s="410"/>
      <c r="I20" s="415" t="s">
        <v>416</v>
      </c>
      <c r="J20" s="410"/>
      <c r="K20" s="415" t="s">
        <v>416</v>
      </c>
      <c r="L20" s="410"/>
      <c r="M20" s="410"/>
      <c r="N20" s="415" t="s">
        <v>416</v>
      </c>
      <c r="O20" s="415" t="s">
        <v>416</v>
      </c>
      <c r="P20" s="415" t="s">
        <v>416</v>
      </c>
      <c r="Q20" s="415"/>
      <c r="R20" s="415" t="s">
        <v>416</v>
      </c>
      <c r="S20" s="415"/>
      <c r="T20" s="415"/>
      <c r="U20" s="410"/>
      <c r="V20" s="410"/>
      <c r="W20" s="410"/>
    </row>
    <row r="21" spans="1:23" ht="14.1" customHeight="1" x14ac:dyDescent="0.15">
      <c r="A21" s="177" t="s">
        <v>45</v>
      </c>
      <c r="B21" s="402" t="s">
        <v>288</v>
      </c>
      <c r="C21" s="415" t="s">
        <v>416</v>
      </c>
      <c r="D21" s="415" t="s">
        <v>416</v>
      </c>
      <c r="E21" s="410"/>
      <c r="F21" s="415" t="s">
        <v>416</v>
      </c>
      <c r="G21" s="415" t="s">
        <v>416</v>
      </c>
      <c r="H21" s="410"/>
      <c r="I21" s="415" t="s">
        <v>416</v>
      </c>
      <c r="J21" s="410"/>
      <c r="K21" s="415" t="s">
        <v>416</v>
      </c>
      <c r="L21" s="410"/>
      <c r="M21" s="410"/>
      <c r="N21" s="415" t="s">
        <v>416</v>
      </c>
      <c r="O21" s="415" t="s">
        <v>416</v>
      </c>
      <c r="P21" s="415" t="s">
        <v>416</v>
      </c>
      <c r="Q21" s="415"/>
      <c r="R21" s="415" t="s">
        <v>416</v>
      </c>
      <c r="S21" s="415"/>
      <c r="T21" s="415"/>
      <c r="U21" s="410"/>
      <c r="V21" s="410"/>
      <c r="W21" s="410"/>
    </row>
    <row r="22" spans="1:23" ht="14.1" customHeight="1" x14ac:dyDescent="0.15">
      <c r="A22" s="177" t="s">
        <v>47</v>
      </c>
      <c r="B22" s="402" t="s">
        <v>289</v>
      </c>
      <c r="C22" s="415" t="s">
        <v>416</v>
      </c>
      <c r="D22" s="415" t="s">
        <v>416</v>
      </c>
      <c r="E22" s="415" t="s">
        <v>416</v>
      </c>
      <c r="F22" s="415" t="s">
        <v>416</v>
      </c>
      <c r="G22" s="415" t="s">
        <v>416</v>
      </c>
      <c r="H22" s="410"/>
      <c r="I22" s="415"/>
      <c r="J22" s="410"/>
      <c r="K22" s="415" t="s">
        <v>416</v>
      </c>
      <c r="L22" s="415" t="s">
        <v>416</v>
      </c>
      <c r="M22" s="410"/>
      <c r="N22" s="410"/>
      <c r="O22" s="415"/>
      <c r="P22" s="415"/>
      <c r="Q22" s="415"/>
      <c r="R22" s="415"/>
      <c r="S22" s="415"/>
      <c r="T22" s="415"/>
      <c r="U22" s="410"/>
      <c r="V22" s="410"/>
      <c r="W22" s="410"/>
    </row>
    <row r="23" spans="1:23" ht="14.1" customHeight="1" thickBot="1" x14ac:dyDescent="0.2">
      <c r="A23" s="177" t="s">
        <v>50</v>
      </c>
      <c r="B23" s="401" t="s">
        <v>30</v>
      </c>
      <c r="C23" s="415" t="s">
        <v>416</v>
      </c>
      <c r="D23" s="415" t="s">
        <v>416</v>
      </c>
      <c r="E23" s="415" t="s">
        <v>416</v>
      </c>
      <c r="F23" s="415" t="s">
        <v>416</v>
      </c>
      <c r="G23" s="415" t="s">
        <v>416</v>
      </c>
      <c r="H23" s="415" t="s">
        <v>416</v>
      </c>
      <c r="I23" s="415" t="s">
        <v>416</v>
      </c>
      <c r="J23" s="415" t="s">
        <v>416</v>
      </c>
      <c r="K23" s="415" t="s">
        <v>416</v>
      </c>
      <c r="L23" s="410"/>
      <c r="M23" s="410"/>
      <c r="N23" s="415" t="s">
        <v>416</v>
      </c>
      <c r="O23" s="415" t="s">
        <v>416</v>
      </c>
      <c r="P23" s="415" t="s">
        <v>416</v>
      </c>
      <c r="Q23" s="415" t="s">
        <v>416</v>
      </c>
      <c r="R23" s="415" t="s">
        <v>416</v>
      </c>
      <c r="S23" s="415" t="s">
        <v>416</v>
      </c>
      <c r="T23" s="415" t="s">
        <v>416</v>
      </c>
      <c r="U23" s="415" t="s">
        <v>416</v>
      </c>
      <c r="V23" s="415" t="s">
        <v>416</v>
      </c>
      <c r="W23" s="415" t="s">
        <v>416</v>
      </c>
    </row>
    <row r="24" spans="1:23" ht="14.1" customHeight="1" thickBot="1" x14ac:dyDescent="0.2">
      <c r="A24" s="21" t="s">
        <v>132</v>
      </c>
      <c r="B24" s="404" t="s">
        <v>133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</row>
    <row r="25" spans="1:23" ht="50.25" customHeight="1" thickBot="1" x14ac:dyDescent="0.2">
      <c r="A25" s="21" t="s">
        <v>51</v>
      </c>
      <c r="B25" s="405" t="s">
        <v>291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</row>
    <row r="26" spans="1:23" ht="14.1" customHeight="1" x14ac:dyDescent="0.15">
      <c r="A26" s="177" t="s">
        <v>53</v>
      </c>
      <c r="B26" s="401" t="s">
        <v>54</v>
      </c>
      <c r="C26" s="415" t="s">
        <v>416</v>
      </c>
      <c r="D26" s="415" t="s">
        <v>416</v>
      </c>
      <c r="E26" s="415" t="s">
        <v>416</v>
      </c>
      <c r="F26" s="415" t="s">
        <v>416</v>
      </c>
      <c r="G26" s="415" t="s">
        <v>416</v>
      </c>
      <c r="H26" s="415" t="s">
        <v>416</v>
      </c>
      <c r="I26" s="415" t="s">
        <v>416</v>
      </c>
      <c r="J26" s="415" t="s">
        <v>416</v>
      </c>
      <c r="K26" s="415" t="s">
        <v>416</v>
      </c>
      <c r="L26" s="415" t="s">
        <v>416</v>
      </c>
      <c r="M26" s="415" t="s">
        <v>416</v>
      </c>
      <c r="N26" s="415" t="s">
        <v>416</v>
      </c>
      <c r="O26" s="415" t="s">
        <v>416</v>
      </c>
      <c r="P26" s="415" t="s">
        <v>416</v>
      </c>
      <c r="Q26" s="415" t="s">
        <v>416</v>
      </c>
      <c r="R26" s="410"/>
      <c r="S26" s="410"/>
      <c r="T26" s="410"/>
      <c r="U26" s="410"/>
      <c r="V26" s="410"/>
      <c r="W26" s="410"/>
    </row>
    <row r="27" spans="1:23" ht="14.1" customHeight="1" x14ac:dyDescent="0.15">
      <c r="A27" s="177" t="s">
        <v>56</v>
      </c>
      <c r="B27" s="402" t="s">
        <v>292</v>
      </c>
      <c r="C27" s="415" t="s">
        <v>416</v>
      </c>
      <c r="D27" s="415" t="s">
        <v>416</v>
      </c>
      <c r="E27" s="415" t="s">
        <v>416</v>
      </c>
      <c r="F27" s="415" t="s">
        <v>416</v>
      </c>
      <c r="G27" s="415" t="s">
        <v>416</v>
      </c>
      <c r="H27" s="415" t="s">
        <v>416</v>
      </c>
      <c r="I27" s="415" t="s">
        <v>416</v>
      </c>
      <c r="J27" s="415" t="s">
        <v>416</v>
      </c>
      <c r="K27" s="415" t="s">
        <v>416</v>
      </c>
      <c r="L27" s="415" t="s">
        <v>416</v>
      </c>
      <c r="M27" s="415" t="s">
        <v>416</v>
      </c>
      <c r="N27" s="415" t="s">
        <v>416</v>
      </c>
      <c r="O27" s="415" t="s">
        <v>416</v>
      </c>
      <c r="P27" s="415" t="s">
        <v>416</v>
      </c>
      <c r="Q27" s="415" t="s">
        <v>416</v>
      </c>
      <c r="R27" s="410"/>
      <c r="S27" s="410"/>
      <c r="T27" s="410"/>
      <c r="U27" s="410"/>
      <c r="V27" s="410"/>
      <c r="W27" s="410"/>
    </row>
    <row r="28" spans="1:23" ht="39.75" customHeight="1" x14ac:dyDescent="0.15">
      <c r="A28" s="177" t="s">
        <v>58</v>
      </c>
      <c r="B28" s="402" t="s">
        <v>293</v>
      </c>
      <c r="C28" s="415" t="s">
        <v>416</v>
      </c>
      <c r="D28" s="415" t="s">
        <v>416</v>
      </c>
      <c r="E28" s="415" t="s">
        <v>416</v>
      </c>
      <c r="F28" s="415" t="s">
        <v>416</v>
      </c>
      <c r="G28" s="415" t="s">
        <v>416</v>
      </c>
      <c r="H28" s="415" t="s">
        <v>416</v>
      </c>
      <c r="I28" s="415" t="s">
        <v>416</v>
      </c>
      <c r="J28" s="415" t="s">
        <v>416</v>
      </c>
      <c r="K28" s="415" t="s">
        <v>416</v>
      </c>
      <c r="L28" s="415" t="s">
        <v>416</v>
      </c>
      <c r="M28" s="415" t="s">
        <v>416</v>
      </c>
      <c r="N28" s="415" t="s">
        <v>416</v>
      </c>
      <c r="O28" s="415" t="s">
        <v>416</v>
      </c>
      <c r="P28" s="415" t="s">
        <v>416</v>
      </c>
      <c r="Q28" s="415" t="s">
        <v>416</v>
      </c>
      <c r="R28" s="410"/>
      <c r="S28" s="410"/>
      <c r="T28" s="410"/>
      <c r="U28" s="410"/>
      <c r="V28" s="410"/>
      <c r="W28" s="410"/>
    </row>
    <row r="29" spans="1:23" ht="30" customHeight="1" x14ac:dyDescent="0.15">
      <c r="A29" s="177" t="s">
        <v>60</v>
      </c>
      <c r="B29" s="402" t="s">
        <v>294</v>
      </c>
      <c r="C29" s="415" t="s">
        <v>416</v>
      </c>
      <c r="D29" s="415" t="s">
        <v>416</v>
      </c>
      <c r="E29" s="415" t="s">
        <v>416</v>
      </c>
      <c r="F29" s="415" t="s">
        <v>416</v>
      </c>
      <c r="G29" s="415" t="s">
        <v>416</v>
      </c>
      <c r="H29" s="415" t="s">
        <v>416</v>
      </c>
      <c r="I29" s="415" t="s">
        <v>416</v>
      </c>
      <c r="J29" s="415" t="s">
        <v>416</v>
      </c>
      <c r="K29" s="415" t="s">
        <v>416</v>
      </c>
      <c r="L29" s="415" t="s">
        <v>416</v>
      </c>
      <c r="M29" s="415" t="s">
        <v>416</v>
      </c>
      <c r="N29" s="415" t="s">
        <v>416</v>
      </c>
      <c r="O29" s="415" t="s">
        <v>416</v>
      </c>
      <c r="P29" s="415" t="s">
        <v>416</v>
      </c>
      <c r="Q29" s="415" t="s">
        <v>416</v>
      </c>
      <c r="R29" s="410"/>
      <c r="S29" s="410"/>
      <c r="T29" s="410"/>
      <c r="U29" s="410"/>
      <c r="V29" s="410"/>
      <c r="W29" s="410"/>
    </row>
    <row r="30" spans="1:23" ht="38.25" customHeight="1" x14ac:dyDescent="0.15">
      <c r="A30" s="68" t="s">
        <v>295</v>
      </c>
      <c r="B30" s="402" t="s">
        <v>61</v>
      </c>
      <c r="C30" s="415" t="s">
        <v>416</v>
      </c>
      <c r="D30" s="415" t="s">
        <v>416</v>
      </c>
      <c r="E30" s="415" t="s">
        <v>416</v>
      </c>
      <c r="F30" s="415" t="s">
        <v>416</v>
      </c>
      <c r="G30" s="415" t="s">
        <v>416</v>
      </c>
      <c r="H30" s="415" t="s">
        <v>416</v>
      </c>
      <c r="I30" s="415" t="s">
        <v>416</v>
      </c>
      <c r="J30" s="415" t="s">
        <v>416</v>
      </c>
      <c r="K30" s="415" t="s">
        <v>416</v>
      </c>
      <c r="L30" s="415" t="s">
        <v>416</v>
      </c>
      <c r="M30" s="415" t="s">
        <v>416</v>
      </c>
      <c r="N30" s="415" t="s">
        <v>416</v>
      </c>
      <c r="O30" s="415" t="s">
        <v>416</v>
      </c>
      <c r="P30" s="415" t="s">
        <v>416</v>
      </c>
      <c r="Q30" s="415" t="s">
        <v>416</v>
      </c>
      <c r="R30" s="410"/>
      <c r="S30" s="410"/>
      <c r="T30" s="410"/>
      <c r="U30" s="410"/>
      <c r="V30" s="410"/>
      <c r="W30" s="410"/>
    </row>
    <row r="31" spans="1:23" ht="14.1" customHeight="1" thickBot="1" x14ac:dyDescent="0.2">
      <c r="A31" s="177" t="s">
        <v>199</v>
      </c>
      <c r="B31" s="401" t="s">
        <v>188</v>
      </c>
      <c r="C31" s="415" t="s">
        <v>416</v>
      </c>
      <c r="D31" s="415" t="s">
        <v>416</v>
      </c>
      <c r="E31" s="415" t="s">
        <v>416</v>
      </c>
      <c r="F31" s="415" t="s">
        <v>416</v>
      </c>
      <c r="G31" s="415" t="s">
        <v>416</v>
      </c>
      <c r="H31" s="415" t="s">
        <v>416</v>
      </c>
      <c r="I31" s="415" t="s">
        <v>416</v>
      </c>
      <c r="J31" s="415" t="s">
        <v>416</v>
      </c>
      <c r="K31" s="415" t="s">
        <v>416</v>
      </c>
      <c r="L31" s="415" t="s">
        <v>416</v>
      </c>
      <c r="M31" s="415" t="s">
        <v>416</v>
      </c>
      <c r="N31" s="415" t="s">
        <v>416</v>
      </c>
      <c r="O31" s="415" t="s">
        <v>416</v>
      </c>
      <c r="P31" s="415" t="s">
        <v>416</v>
      </c>
      <c r="Q31" s="415" t="s">
        <v>416</v>
      </c>
      <c r="R31" s="410"/>
      <c r="S31" s="410"/>
      <c r="T31" s="410"/>
      <c r="U31" s="410"/>
      <c r="V31" s="410"/>
      <c r="W31" s="410"/>
    </row>
    <row r="32" spans="1:23" ht="31.5" customHeight="1" thickBot="1" x14ac:dyDescent="0.2">
      <c r="A32" s="21" t="s">
        <v>65</v>
      </c>
      <c r="B32" s="406" t="s">
        <v>66</v>
      </c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</row>
    <row r="33" spans="1:23" ht="32.25" customHeight="1" x14ac:dyDescent="0.15">
      <c r="A33" s="177" t="s">
        <v>68</v>
      </c>
      <c r="B33" s="401" t="s">
        <v>200</v>
      </c>
      <c r="C33" s="415" t="s">
        <v>416</v>
      </c>
      <c r="D33" s="415" t="s">
        <v>416</v>
      </c>
      <c r="E33" s="415" t="s">
        <v>416</v>
      </c>
      <c r="F33" s="415" t="s">
        <v>416</v>
      </c>
      <c r="G33" s="415" t="s">
        <v>416</v>
      </c>
      <c r="H33" s="415" t="s">
        <v>416</v>
      </c>
      <c r="I33" s="415" t="s">
        <v>416</v>
      </c>
      <c r="J33" s="415" t="s">
        <v>416</v>
      </c>
      <c r="K33" s="415" t="s">
        <v>416</v>
      </c>
      <c r="L33" s="415" t="s">
        <v>416</v>
      </c>
      <c r="M33" s="415" t="s">
        <v>416</v>
      </c>
      <c r="N33" s="410"/>
      <c r="O33" s="410"/>
      <c r="P33" s="410"/>
      <c r="Q33" s="410"/>
      <c r="R33" s="415" t="s">
        <v>416</v>
      </c>
      <c r="S33" s="415" t="s">
        <v>416</v>
      </c>
      <c r="T33" s="415" t="s">
        <v>416</v>
      </c>
      <c r="U33" s="410"/>
      <c r="V33" s="410"/>
      <c r="W33" s="410"/>
    </row>
    <row r="34" spans="1:23" ht="14.1" customHeight="1" thickBot="1" x14ac:dyDescent="0.2">
      <c r="A34" s="177" t="s">
        <v>192</v>
      </c>
      <c r="B34" s="401" t="s">
        <v>188</v>
      </c>
      <c r="C34" s="415" t="s">
        <v>416</v>
      </c>
      <c r="D34" s="415" t="s">
        <v>416</v>
      </c>
      <c r="E34" s="415" t="s">
        <v>416</v>
      </c>
      <c r="F34" s="415" t="s">
        <v>416</v>
      </c>
      <c r="G34" s="415" t="s">
        <v>416</v>
      </c>
      <c r="H34" s="415" t="s">
        <v>416</v>
      </c>
      <c r="I34" s="415" t="s">
        <v>416</v>
      </c>
      <c r="J34" s="415" t="s">
        <v>416</v>
      </c>
      <c r="K34" s="415" t="s">
        <v>416</v>
      </c>
      <c r="L34" s="415" t="s">
        <v>416</v>
      </c>
      <c r="M34" s="415" t="s">
        <v>416</v>
      </c>
      <c r="N34" s="410"/>
      <c r="O34" s="410"/>
      <c r="P34" s="410"/>
      <c r="Q34" s="410"/>
      <c r="R34" s="415" t="s">
        <v>416</v>
      </c>
      <c r="S34" s="415" t="s">
        <v>416</v>
      </c>
      <c r="T34" s="415" t="s">
        <v>416</v>
      </c>
      <c r="U34" s="410"/>
      <c r="V34" s="410"/>
      <c r="W34" s="410"/>
    </row>
    <row r="35" spans="1:23" ht="39" customHeight="1" thickBot="1" x14ac:dyDescent="0.2">
      <c r="A35" s="21" t="s">
        <v>69</v>
      </c>
      <c r="B35" s="407" t="s">
        <v>70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</row>
    <row r="36" spans="1:23" ht="27.75" customHeight="1" x14ac:dyDescent="0.15">
      <c r="A36" s="177" t="s">
        <v>72</v>
      </c>
      <c r="B36" s="402" t="s">
        <v>73</v>
      </c>
      <c r="C36" s="415" t="s">
        <v>416</v>
      </c>
      <c r="D36" s="415" t="s">
        <v>416</v>
      </c>
      <c r="E36" s="415" t="s">
        <v>416</v>
      </c>
      <c r="F36" s="415" t="s">
        <v>416</v>
      </c>
      <c r="G36" s="415" t="s">
        <v>416</v>
      </c>
      <c r="H36" s="415" t="s">
        <v>416</v>
      </c>
      <c r="I36" s="415" t="s">
        <v>416</v>
      </c>
      <c r="J36" s="415" t="s">
        <v>416</v>
      </c>
      <c r="K36" s="415" t="s">
        <v>416</v>
      </c>
      <c r="L36" s="415" t="s">
        <v>416</v>
      </c>
      <c r="M36" s="415" t="s">
        <v>416</v>
      </c>
      <c r="N36" s="410"/>
      <c r="O36" s="410"/>
      <c r="P36" s="410"/>
      <c r="Q36" s="410"/>
      <c r="R36" s="410"/>
      <c r="S36" s="410"/>
      <c r="T36" s="410"/>
      <c r="U36" s="415" t="s">
        <v>416</v>
      </c>
      <c r="V36" s="415" t="s">
        <v>416</v>
      </c>
      <c r="W36" s="415" t="s">
        <v>416</v>
      </c>
    </row>
    <row r="37" spans="1:23" ht="14.1" customHeight="1" x14ac:dyDescent="0.15">
      <c r="A37" s="177" t="s">
        <v>190</v>
      </c>
      <c r="B37" s="401" t="s">
        <v>188</v>
      </c>
      <c r="C37" s="415" t="s">
        <v>416</v>
      </c>
      <c r="D37" s="415" t="s">
        <v>416</v>
      </c>
      <c r="E37" s="415" t="s">
        <v>416</v>
      </c>
      <c r="F37" s="415" t="s">
        <v>416</v>
      </c>
      <c r="G37" s="415" t="s">
        <v>416</v>
      </c>
      <c r="H37" s="415" t="s">
        <v>416</v>
      </c>
      <c r="I37" s="415" t="s">
        <v>416</v>
      </c>
      <c r="J37" s="415" t="s">
        <v>416</v>
      </c>
      <c r="K37" s="415" t="s">
        <v>416</v>
      </c>
      <c r="L37" s="415" t="s">
        <v>416</v>
      </c>
      <c r="M37" s="415" t="s">
        <v>416</v>
      </c>
      <c r="N37" s="410"/>
      <c r="O37" s="410"/>
      <c r="P37" s="410"/>
      <c r="Q37" s="410"/>
      <c r="R37" s="410"/>
      <c r="S37" s="410"/>
      <c r="T37" s="410"/>
      <c r="U37" s="415" t="s">
        <v>416</v>
      </c>
      <c r="V37" s="415" t="s">
        <v>416</v>
      </c>
      <c r="W37" s="415" t="s">
        <v>416</v>
      </c>
    </row>
  </sheetData>
  <mergeCells count="5">
    <mergeCell ref="A1:A3"/>
    <mergeCell ref="B1:B3"/>
    <mergeCell ref="C1:W1"/>
    <mergeCell ref="C2:M2"/>
    <mergeCell ref="N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Пояснения</vt:lpstr>
      <vt:lpstr>Наименование компетенции</vt:lpstr>
      <vt:lpstr>Start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2021-08-23T13:08:00Z</cp:lastPrinted>
  <dcterms:created xsi:type="dcterms:W3CDTF">2011-05-05T04:03:53Z</dcterms:created>
  <dcterms:modified xsi:type="dcterms:W3CDTF">2023-01-11T07:12:39Z</dcterms:modified>
</cp:coreProperties>
</file>