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7"/>
  </bookViews>
  <sheets>
    <sheet name="Титул" sheetId="17" r:id="rId1"/>
    <sheet name="График " sheetId="22" r:id="rId2"/>
    <sheet name="План " sheetId="25" r:id="rId3"/>
    <sheet name="Кабинеты " sheetId="19" r:id="rId4"/>
    <sheet name="Start" sheetId="9" state="hidden" r:id="rId5"/>
    <sheet name="Пояснения" sheetId="23" r:id="rId6"/>
    <sheet name="Наименование компетенции " sheetId="18" r:id="rId7"/>
    <sheet name="Компетенции" sheetId="26" r:id="rId8"/>
  </sheets>
  <calcPr calcId="124519"/>
</workbook>
</file>

<file path=xl/calcChain.xml><?xml version="1.0" encoding="utf-8"?>
<calcChain xmlns="http://schemas.openxmlformats.org/spreadsheetml/2006/main">
  <c r="AE24" i="25"/>
  <c r="AE25"/>
  <c r="AE27"/>
  <c r="AE28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F27"/>
  <c r="AB45"/>
  <c r="AA45"/>
  <c r="Z45"/>
  <c r="Y45"/>
  <c r="X45"/>
  <c r="W45"/>
  <c r="V45"/>
  <c r="U45"/>
  <c r="T45"/>
  <c r="S45"/>
  <c r="R45"/>
  <c r="Q45"/>
  <c r="O45"/>
  <c r="N45"/>
  <c r="M45"/>
  <c r="L45"/>
  <c r="K45"/>
  <c r="J45"/>
  <c r="H45"/>
  <c r="H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Q12"/>
  <c r="J31"/>
  <c r="F31" s="1"/>
  <c r="J29"/>
  <c r="F29" s="1"/>
  <c r="S12" l="1"/>
  <c r="J25" l="1"/>
  <c r="F25" s="1"/>
  <c r="I25"/>
  <c r="I22" s="1"/>
  <c r="G25"/>
  <c r="G22" s="1"/>
  <c r="F50"/>
  <c r="F49" s="1"/>
  <c r="F46"/>
  <c r="F45" s="1"/>
  <c r="J55"/>
  <c r="J54" s="1"/>
  <c r="AE40"/>
  <c r="AE41"/>
  <c r="AE42"/>
  <c r="Z34"/>
  <c r="AA34"/>
  <c r="AB34"/>
  <c r="Y34"/>
  <c r="V34"/>
  <c r="W34"/>
  <c r="X34"/>
  <c r="U34"/>
  <c r="R34"/>
  <c r="S34"/>
  <c r="T34"/>
  <c r="Q34"/>
  <c r="G34"/>
  <c r="H34"/>
  <c r="I34"/>
  <c r="K34"/>
  <c r="L34"/>
  <c r="M34"/>
  <c r="N34"/>
  <c r="O34"/>
  <c r="J39"/>
  <c r="F39" s="1"/>
  <c r="J40"/>
  <c r="F40" s="1"/>
  <c r="J41"/>
  <c r="F41" s="1"/>
  <c r="J42"/>
  <c r="F42" s="1"/>
  <c r="J43"/>
  <c r="F43" s="1"/>
  <c r="J11"/>
  <c r="AE11"/>
  <c r="G13"/>
  <c r="H13"/>
  <c r="H12" s="1"/>
  <c r="I13"/>
  <c r="K13"/>
  <c r="K12" s="1"/>
  <c r="L13"/>
  <c r="L12" s="1"/>
  <c r="M13"/>
  <c r="M12" s="1"/>
  <c r="N13"/>
  <c r="N12" s="1"/>
  <c r="O13"/>
  <c r="O12" s="1"/>
  <c r="P13"/>
  <c r="P12" s="1"/>
  <c r="R13"/>
  <c r="R12" s="1"/>
  <c r="T13"/>
  <c r="T12" s="1"/>
  <c r="U13"/>
  <c r="U12" s="1"/>
  <c r="V13"/>
  <c r="V12" s="1"/>
  <c r="W13"/>
  <c r="W12" s="1"/>
  <c r="X13"/>
  <c r="X12" s="1"/>
  <c r="Y13"/>
  <c r="Y12" s="1"/>
  <c r="Z13"/>
  <c r="Z12" s="1"/>
  <c r="AA13"/>
  <c r="AA12" s="1"/>
  <c r="AB13"/>
  <c r="AB12" s="1"/>
  <c r="J14"/>
  <c r="AE14"/>
  <c r="J15"/>
  <c r="F15" s="1"/>
  <c r="AE15"/>
  <c r="J16"/>
  <c r="F16" s="1"/>
  <c r="AE16"/>
  <c r="J17"/>
  <c r="F17" s="1"/>
  <c r="AE17"/>
  <c r="J18"/>
  <c r="F18" s="1"/>
  <c r="AE18"/>
  <c r="J19"/>
  <c r="F19" s="1"/>
  <c r="AE19"/>
  <c r="J20"/>
  <c r="F20" s="1"/>
  <c r="AE20"/>
  <c r="F21"/>
  <c r="J21"/>
  <c r="AE21"/>
  <c r="J23"/>
  <c r="AE23"/>
  <c r="J24"/>
  <c r="F24" s="1"/>
  <c r="J28"/>
  <c r="J30"/>
  <c r="AE30"/>
  <c r="AE31"/>
  <c r="F32"/>
  <c r="AE32"/>
  <c r="P34"/>
  <c r="AC34"/>
  <c r="J35"/>
  <c r="F35" s="1"/>
  <c r="AE35"/>
  <c r="J36"/>
  <c r="F36" s="1"/>
  <c r="AE36"/>
  <c r="J37"/>
  <c r="F37" s="1"/>
  <c r="AE37"/>
  <c r="J38"/>
  <c r="F38" s="1"/>
  <c r="AE38"/>
  <c r="AE39"/>
  <c r="AE43"/>
  <c r="G45"/>
  <c r="I45"/>
  <c r="P45"/>
  <c r="AE46"/>
  <c r="AE47"/>
  <c r="AE48"/>
  <c r="G49"/>
  <c r="H49"/>
  <c r="I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E50"/>
  <c r="AE51"/>
  <c r="AE52"/>
  <c r="AE53"/>
  <c r="G54"/>
  <c r="H54"/>
  <c r="I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E55"/>
  <c r="AE56"/>
  <c r="AE57"/>
  <c r="F58"/>
  <c r="AE58"/>
  <c r="AE59"/>
  <c r="F60"/>
  <c r="AE60"/>
  <c r="F30" l="1"/>
  <c r="F28"/>
  <c r="F23"/>
  <c r="F22" s="1"/>
  <c r="J22"/>
  <c r="I12"/>
  <c r="G12"/>
  <c r="I44"/>
  <c r="I33" s="1"/>
  <c r="G44"/>
  <c r="G33" s="1"/>
  <c r="AE13"/>
  <c r="F55"/>
  <c r="F54" s="1"/>
  <c r="F44" s="1"/>
  <c r="N44"/>
  <c r="N33" s="1"/>
  <c r="W44"/>
  <c r="W33" s="1"/>
  <c r="S44"/>
  <c r="S33" s="1"/>
  <c r="S10" s="1"/>
  <c r="J13"/>
  <c r="AC44"/>
  <c r="AC33" s="1"/>
  <c r="AC10" s="1"/>
  <c r="AC8" s="1"/>
  <c r="Y44"/>
  <c r="Y33" s="1"/>
  <c r="U44"/>
  <c r="U33" s="1"/>
  <c r="Q44"/>
  <c r="Q33" s="1"/>
  <c r="Q10" s="1"/>
  <c r="P44"/>
  <c r="P33" s="1"/>
  <c r="P10" s="1"/>
  <c r="H44"/>
  <c r="H33" s="1"/>
  <c r="J34"/>
  <c r="F14"/>
  <c r="O44"/>
  <c r="O33" s="1"/>
  <c r="F34"/>
  <c r="Z44"/>
  <c r="Z33" s="1"/>
  <c r="K44"/>
  <c r="K33" s="1"/>
  <c r="X44"/>
  <c r="X33" s="1"/>
  <c r="V44"/>
  <c r="V33" s="1"/>
  <c r="M44"/>
  <c r="M33" s="1"/>
  <c r="T44"/>
  <c r="T33" s="1"/>
  <c r="AE22"/>
  <c r="R44"/>
  <c r="R33" s="1"/>
  <c r="L44"/>
  <c r="L33" s="1"/>
  <c r="AE54"/>
  <c r="AA44"/>
  <c r="AA33" s="1"/>
  <c r="AE49"/>
  <c r="AB44"/>
  <c r="AB33" s="1"/>
  <c r="F13"/>
  <c r="AE34"/>
  <c r="J49"/>
  <c r="J44" s="1"/>
  <c r="AE45"/>
  <c r="F12" l="1"/>
  <c r="J12"/>
  <c r="G10"/>
  <c r="I10"/>
  <c r="Y10"/>
  <c r="H10"/>
  <c r="M10"/>
  <c r="W10"/>
  <c r="AA10"/>
  <c r="R10"/>
  <c r="Q8" s="1"/>
  <c r="L10"/>
  <c r="Z10"/>
  <c r="N10"/>
  <c r="V10"/>
  <c r="AB10"/>
  <c r="U10"/>
  <c r="O10"/>
  <c r="X10"/>
  <c r="AE12"/>
  <c r="K10"/>
  <c r="AE44"/>
  <c r="F33"/>
  <c r="AE33"/>
  <c r="J33"/>
  <c r="T10"/>
  <c r="J10" l="1"/>
  <c r="Y8"/>
  <c r="W8"/>
  <c r="U8"/>
  <c r="AA8"/>
  <c r="AE10"/>
  <c r="F10"/>
  <c r="S8"/>
</calcChain>
</file>

<file path=xl/sharedStrings.xml><?xml version="1.0" encoding="utf-8"?>
<sst xmlns="http://schemas.openxmlformats.org/spreadsheetml/2006/main" count="676" uniqueCount="406">
  <si>
    <t>1</t>
  </si>
  <si>
    <t>2</t>
  </si>
  <si>
    <t>6</t>
  </si>
  <si>
    <t>7</t>
  </si>
  <si>
    <t>8</t>
  </si>
  <si>
    <t>Безопасность жизнедеятельности</t>
  </si>
  <si>
    <t>ОП.01</t>
  </si>
  <si>
    <t>ОП.02</t>
  </si>
  <si>
    <t>ОП.03</t>
  </si>
  <si>
    <t>ОП.04</t>
  </si>
  <si>
    <t>ПМ.01</t>
  </si>
  <si>
    <t>МДК.01.01</t>
  </si>
  <si>
    <t>Учебная практика</t>
  </si>
  <si>
    <t>ПМ.02</t>
  </si>
  <si>
    <t>МДК.02.01</t>
  </si>
  <si>
    <t>Индекс</t>
  </si>
  <si>
    <t>Наименование циклов, разделов,_x000D_
дисциплин, профессиональных модулей, МДК, практик</t>
  </si>
  <si>
    <t>Курс 1</t>
  </si>
  <si>
    <t>Всего</t>
  </si>
  <si>
    <t>Профессиональный цикл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</si>
  <si>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</si>
  <si>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</si>
  <si>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</si>
  <si>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</si>
  <si>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</si>
  <si>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</si>
  <si>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</si>
  <si>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</si>
  <si>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</si>
  <si>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</si>
  <si>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</si>
  <si>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</si>
  <si>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</si>
  <si>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 xml:space="preserve">     № </t>
  </si>
  <si>
    <t>Производственная практика</t>
  </si>
  <si>
    <t>ПП.02</t>
  </si>
  <si>
    <t>ПП.01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</si>
  <si>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</si>
  <si>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</si>
  <si>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</si>
  <si>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t>среднего общего образования</t>
  </si>
  <si>
    <t>ЭК</t>
  </si>
  <si>
    <t>ОК 9</t>
  </si>
  <si>
    <t>ОК 8</t>
  </si>
  <si>
    <t>ОК 7</t>
  </si>
  <si>
    <t>ОК 6</t>
  </si>
  <si>
    <t>ОК 5</t>
  </si>
  <si>
    <t>ОК 4</t>
  </si>
  <si>
    <t>ОК 3</t>
  </si>
  <si>
    <t>ОК 2</t>
  </si>
  <si>
    <t>ОК 1</t>
  </si>
  <si>
    <t>Содержание</t>
  </si>
  <si>
    <t>3. Актовый зал</t>
  </si>
  <si>
    <t>2. Читальный зал с выходом в сеть Интернет</t>
  </si>
  <si>
    <t>1. Библиотека</t>
  </si>
  <si>
    <t>Залы:</t>
  </si>
  <si>
    <t>6. Лыжная база</t>
  </si>
  <si>
    <t>5. Тренажерный зал</t>
  </si>
  <si>
    <t>4. Стрелковый тир</t>
  </si>
  <si>
    <t>3.  Малый теннисный зал</t>
  </si>
  <si>
    <t xml:space="preserve">2. Открытый стадион широкого профиля с элементами полосы препятствий </t>
  </si>
  <si>
    <t>1. Спортивный зал</t>
  </si>
  <si>
    <t>Спортивный комплекс:</t>
  </si>
  <si>
    <t>Мастерские</t>
  </si>
  <si>
    <t>Лаборатории:</t>
  </si>
  <si>
    <t>Кабинеты:</t>
  </si>
  <si>
    <t>Наименование</t>
  </si>
  <si>
    <t>III</t>
  </si>
  <si>
    <t>II</t>
  </si>
  <si>
    <t>I</t>
  </si>
  <si>
    <t>ГИА</t>
  </si>
  <si>
    <t>Практики</t>
  </si>
  <si>
    <t>Курс</t>
  </si>
  <si>
    <t>2 Сводные данные по бюджету времени</t>
  </si>
  <si>
    <t xml:space="preserve">   Неделя отсутствует</t>
  </si>
  <si>
    <t>*</t>
  </si>
  <si>
    <t xml:space="preserve">   Государственная (итоговая) аттестация</t>
  </si>
  <si>
    <t>Обозначения: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</si>
  <si>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</si>
  <si>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</si>
  <si>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</si>
  <si>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</si>
  <si>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</si>
  <si>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</si>
  <si>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</si>
  <si>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</si>
  <si>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</si>
  <si>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</si>
  <si>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</si>
  <si>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</si>
  <si>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</si>
  <si>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</si>
  <si>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</si>
  <si>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</si>
  <si>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</si>
  <si>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</si>
  <si>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</si>
  <si>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</si>
  <si>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</si>
  <si>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</si>
  <si>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</si>
  <si>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</si>
  <si>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</si>
  <si>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</si>
  <si>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</si>
  <si>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</si>
  <si>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</si>
  <si>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</si>
  <si>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</si>
  <si>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</si>
  <si>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</si>
  <si>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</si>
  <si>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</si>
  <si>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</si>
  <si>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</si>
  <si>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</si>
  <si>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</si>
  <si>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</si>
  <si>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</si>
  <si>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</si>
  <si>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</si>
  <si>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</si>
  <si>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5</t>
  </si>
  <si>
    <t>4</t>
  </si>
  <si>
    <t>3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</si>
  <si>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</si>
  <si>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</si>
  <si>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</si>
  <si>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</si>
  <si>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</si>
  <si>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</si>
  <si>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</si>
  <si>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</si>
  <si>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</si>
  <si>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</si>
  <si>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</si>
  <si>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</si>
  <si>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</si>
  <si>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</si>
  <si>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</si>
  <si>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</si>
  <si>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</si>
  <si>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</si>
  <si>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</si>
  <si>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</si>
  <si>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</si>
  <si>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</si>
  <si>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</si>
  <si>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</si>
  <si>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</si>
  <si>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</si>
  <si>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</si>
  <si>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</si>
  <si>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</si>
  <si>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</si>
  <si>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</si>
  <si>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</si>
  <si>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</si>
  <si>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</si>
  <si>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</si>
  <si>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__________ М.Ю.Казакова  </t>
  </si>
  <si>
    <t>очное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</si>
  <si>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9 декабря 2016 г</t>
    </r>
  </si>
  <si>
    <t>Объем образовательной нагрузки</t>
  </si>
  <si>
    <t>Самостоятельная работа</t>
  </si>
  <si>
    <t>Общепрофессиональный цикл</t>
  </si>
  <si>
    <t>Основы материаловедения</t>
  </si>
  <si>
    <t xml:space="preserve">Физическая культура </t>
  </si>
  <si>
    <t>ДЗ</t>
  </si>
  <si>
    <t>Государственная итоговая аттестация</t>
  </si>
  <si>
    <t>учебная практика</t>
  </si>
  <si>
    <t>Работа обучающихся  во взаимодействии с преподавателем</t>
  </si>
  <si>
    <t>Выбирать способы решения задач профессиональной деятельности, применительно к различным контекстам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</si>
  <si>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</si>
  <si>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</t>
  </si>
  <si>
    <t>Работать в коллективе и команде, эффективно взаимодействовать с коллегами, руководством, клиентами</t>
  </si>
  <si>
    <t>Осуществлять устную и письменную коммуникацию на государственном языке с учетом особенностей социального и культурного контекста</t>
  </si>
  <si>
    <t>Содействовать сохранению окружающей среды, ресурсосбережению, эффективно действовать в чрезвычайных ситуациях</t>
  </si>
  <si>
    <t>Использовать средства физической культуры для сохранения и укрепления здоровья в процессе профессиональной деятельности и поддержание необходимого уровня физической подготовленности</t>
  </si>
  <si>
    <t>Использовать информационные технологии в профессиональной деятельности</t>
  </si>
  <si>
    <t>ОК 10</t>
  </si>
  <si>
    <t>Пользоваться профессиональной документацией на государственном и иностранном языках</t>
  </si>
  <si>
    <t>ОК 11</t>
  </si>
  <si>
    <t>1. Материаловедения</t>
  </si>
  <si>
    <t>2. Технической графики</t>
  </si>
  <si>
    <t>3. Безопасности жизнедеятельности</t>
  </si>
  <si>
    <t>1.Металлобработки</t>
  </si>
  <si>
    <t>1 курс</t>
  </si>
  <si>
    <t>нед</t>
  </si>
  <si>
    <t>проведение</t>
  </si>
  <si>
    <t xml:space="preserve">Каникулы </t>
  </si>
  <si>
    <t>К</t>
  </si>
  <si>
    <t xml:space="preserve">   Производственная практика</t>
  </si>
  <si>
    <t>П</t>
  </si>
  <si>
    <t>Г</t>
  </si>
  <si>
    <t>1 График учебного процесса</t>
  </si>
  <si>
    <t>час</t>
  </si>
  <si>
    <t>ОП.05*</t>
  </si>
  <si>
    <t>Технические измерения*</t>
  </si>
  <si>
    <t>Основы электротехники*</t>
  </si>
  <si>
    <t>Иностранный язык в профессиональной деятельности*</t>
  </si>
  <si>
    <t>ОП.06*</t>
  </si>
  <si>
    <t>ОП.07*</t>
  </si>
  <si>
    <t>Общий объем образовательной программы</t>
  </si>
  <si>
    <t>ОП.08*</t>
  </si>
  <si>
    <t>ОП.09*</t>
  </si>
  <si>
    <t>Введение в профессию*</t>
  </si>
  <si>
    <t>Основы препринимательства*</t>
  </si>
  <si>
    <t>Техническая графика</t>
  </si>
  <si>
    <t>теоретическое обучение</t>
  </si>
  <si>
    <t>всего</t>
  </si>
  <si>
    <t>консультанции</t>
  </si>
  <si>
    <t>по профессии среднего профессионального образования</t>
  </si>
  <si>
    <t>ВД 1</t>
  </si>
  <si>
    <t>ПК 1.1.</t>
  </si>
  <si>
    <t>ПК 1.2.</t>
  </si>
  <si>
    <t>ПК 1.3.</t>
  </si>
  <si>
    <t>ПК 1.4.</t>
  </si>
  <si>
    <t>ВД 2</t>
  </si>
  <si>
    <t>ПК 2.1.</t>
  </si>
  <si>
    <t>ПК 2.2.</t>
  </si>
  <si>
    <t>ПК 2.3.</t>
  </si>
  <si>
    <t>2-8</t>
  </si>
  <si>
    <t>9-15</t>
  </si>
  <si>
    <t>16-22</t>
  </si>
  <si>
    <t>309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</si>
  <si>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</si>
  <si>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</si>
  <si>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</si>
  <si>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</si>
  <si>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</si>
  <si>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</si>
  <si>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</si>
  <si>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 ноя-01дек</t>
  </si>
  <si>
    <t>23-29</t>
  </si>
  <si>
    <t>30 дек - 5 янв</t>
  </si>
  <si>
    <t>6-12</t>
  </si>
  <si>
    <t>1-19</t>
  </si>
  <si>
    <t>20-26</t>
  </si>
  <si>
    <t>27 янв - 02 фев</t>
  </si>
  <si>
    <t>3-9</t>
  </si>
  <si>
    <t>10-16</t>
  </si>
  <si>
    <t>17-23</t>
  </si>
  <si>
    <t>24 фев - 1 мар</t>
  </si>
  <si>
    <t>Обучение по циклам и 1-2 дня в неделю учебная практика</t>
  </si>
  <si>
    <t>15.01.34</t>
  </si>
  <si>
    <t>Фрезеровщик на станках  с числовым программным управлением</t>
  </si>
  <si>
    <t>Изготовление различных изделий на зуборезных станках по стадиям технологического процесса</t>
  </si>
  <si>
    <t xml:space="preserve">Изготовление различных изделий на фрезерных станках по стадиям технологического процесса </t>
  </si>
  <si>
    <t>Изготовление различных изделий на фрезерных станках по стадиям технологического процесса</t>
  </si>
  <si>
    <t>Изготовление различных изделий на фрезерных станках с числовым программным управлением по стадиям технологического процесса</t>
  </si>
  <si>
    <t>ПМ.04</t>
  </si>
  <si>
    <t>МДК.04.01</t>
  </si>
  <si>
    <t>УП.04</t>
  </si>
  <si>
    <t>ПП.04</t>
  </si>
  <si>
    <t xml:space="preserve"> Изготовление различных изделий на зуборезных станках по стадиям технологического процесса в соответствии с требованиями охраны труда и экологической безопасности
</t>
  </si>
  <si>
    <t xml:space="preserve">Изготовление различных изделий на фрезерных станках по стадиям технологического процесса в соответствии с требованиями охраны труда и экологической безопасности
</t>
  </si>
  <si>
    <t xml:space="preserve"> Осуществлять подготовку и обслуживание рабочего места для работы на зуборезных станках</t>
  </si>
  <si>
    <t>Осуществлять подготовку к использованию инструмента и оснастки для работы на зуборезных станках в соответствии с полученным заданием</t>
  </si>
  <si>
    <t>Определять последовательность и оптимальные режимы обработки различных изделий на зуборезных станках в соответствии с заданием</t>
  </si>
  <si>
    <t>Вести технологический процесс нарезания зубьев различного профиля и модулей с соблюдением требований к качеству, в соответствии с заданием и технической документацией</t>
  </si>
  <si>
    <t>Осуществлять подготовку и обслуживание рабочего места для работы на фрезерных станках</t>
  </si>
  <si>
    <t>Осуществлять подготовку к использованию инструмента и оснастки для работы на фрезерных станках в соответствии с полученным заданием</t>
  </si>
  <si>
    <t>Определять последовательность и оптимальные режимы обработки различных изделий на фрезерных станках в соответствии с заданием</t>
  </si>
  <si>
    <t>ПК 2.4.</t>
  </si>
  <si>
    <t>Вести технологический процесс фрезерования заготовок, деталей, узлов и изделий из различных материалов с соблюдением требований к качеству, в соответствии с заданием и технической документацией</t>
  </si>
  <si>
    <t>Изготовление различных изделий на фрезерных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</si>
  <si>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ВД 4</t>
  </si>
  <si>
    <t>ПК 4.1.</t>
  </si>
  <si>
    <t>ПК 4.2.</t>
  </si>
  <si>
    <t>ПК 4.3.</t>
  </si>
  <si>
    <t>ПК 4.4.</t>
  </si>
  <si>
    <t>Осуществлять подготовку и обслуживание рабочего места для работы на фрезерных станках с числовым программным управлением</t>
  </si>
  <si>
    <t>Осуществлять подготовку к использованию инструмента и оснастки для работы на фрезерных станках с числовым программным управлением в соответствии с полученным заданием</t>
  </si>
  <si>
    <t>Адаптировать разработанные управляющие программы на основе анализа входных данных, технологической и конструкторской документации</t>
  </si>
  <si>
    <t>Осуществлять фрезерную обработку с числовым программным управлением с соблюдением требований к качеству, в соответствии с заданием и технической документацией.</t>
  </si>
  <si>
    <t>фрезеровщик  зуборезчик</t>
  </si>
  <si>
    <t xml:space="preserve">4.Автоматизированного проектирования технологических процессов и    
программирования систем ЧПУ
</t>
  </si>
  <si>
    <t>5.Технологии металлообработки</t>
  </si>
  <si>
    <t>1. Тренажерный комплекс</t>
  </si>
  <si>
    <t xml:space="preserve"> 2 г10м</t>
  </si>
  <si>
    <t xml:space="preserve">   Обучение по циклам</t>
  </si>
  <si>
    <t>Каникулы</t>
  </si>
  <si>
    <t>итого</t>
  </si>
  <si>
    <t>профессиональные модули</t>
  </si>
  <si>
    <t>не менеее 972</t>
  </si>
  <si>
    <t>общепрофессиональный цикл</t>
  </si>
  <si>
    <t xml:space="preserve"> не менее 180</t>
  </si>
  <si>
    <t>эк</t>
  </si>
  <si>
    <t>зачетов</t>
  </si>
  <si>
    <t>диф.зачетов</t>
  </si>
  <si>
    <t>экзаменов</t>
  </si>
  <si>
    <t>Экззамен квалификационный</t>
  </si>
  <si>
    <t>час/нед</t>
  </si>
  <si>
    <t>`Э</t>
  </si>
  <si>
    <t>Экзамен квалификационный</t>
  </si>
  <si>
    <t>`--,ДЗ</t>
  </si>
  <si>
    <t>`--,Э</t>
  </si>
  <si>
    <t>`--,--,--,Э</t>
  </si>
  <si>
    <t>`ДЗ</t>
  </si>
  <si>
    <t>Физическая культура</t>
  </si>
  <si>
    <t>0П.00</t>
  </si>
  <si>
    <t>П.00</t>
  </si>
  <si>
    <t>Основы проектной деятельности</t>
  </si>
  <si>
    <t>`--,--,--,ДЗ</t>
  </si>
  <si>
    <t>Физика</t>
  </si>
  <si>
    <t xml:space="preserve">Информатика </t>
  </si>
  <si>
    <t>ОУД</t>
  </si>
  <si>
    <t>Астрономия</t>
  </si>
  <si>
    <t>`--,--,ДЗ</t>
  </si>
  <si>
    <t>Основы безопасности жизнедеятельности</t>
  </si>
  <si>
    <t>История</t>
  </si>
  <si>
    <t>Математика</t>
  </si>
  <si>
    <t>Иностранный язык</t>
  </si>
  <si>
    <t>Литература</t>
  </si>
  <si>
    <t>Русский язык</t>
  </si>
  <si>
    <t>Общие общеобразовательные учебные дисциплины</t>
  </si>
  <si>
    <t>ОБЩЕОБРАЗОВАТЕЛЬНЫЙ ЦИКЛ</t>
  </si>
  <si>
    <t>О.00</t>
  </si>
  <si>
    <t>8,9</t>
  </si>
  <si>
    <t>11,2</t>
  </si>
  <si>
    <t>76</t>
  </si>
  <si>
    <t>Лаб. занятия</t>
  </si>
  <si>
    <t>24 нед</t>
  </si>
  <si>
    <t>17 нед</t>
  </si>
  <si>
    <t>лаб. и пр. занятия</t>
  </si>
  <si>
    <t>Семестр 6</t>
  </si>
  <si>
    <t>Семестр 5</t>
  </si>
  <si>
    <t>Семестр 4</t>
  </si>
  <si>
    <t>Семестр 3</t>
  </si>
  <si>
    <t>сем 2</t>
  </si>
  <si>
    <t>сем 1</t>
  </si>
  <si>
    <t xml:space="preserve"> Формы промежуточной аттестации</t>
  </si>
  <si>
    <t>Курс 3</t>
  </si>
  <si>
    <t>Курс 2</t>
  </si>
  <si>
    <t>Учебная нагрузка обучающихся, ч.</t>
  </si>
  <si>
    <t>2 курс</t>
  </si>
  <si>
    <t>3 курс</t>
  </si>
  <si>
    <t>Обучение по дисциплинам и междисциплинарным курсам</t>
  </si>
  <si>
    <t>общеобразовательный цикл</t>
  </si>
  <si>
    <t>Основы финансовой грамотности</t>
  </si>
  <si>
    <t>Индивидуальный проект</t>
  </si>
  <si>
    <t>экзамены</t>
  </si>
  <si>
    <t>УП.02.</t>
  </si>
  <si>
    <t>`--,--,Э</t>
  </si>
  <si>
    <t>144</t>
  </si>
  <si>
    <t>180</t>
  </si>
  <si>
    <t>Проявлять гражданско-патриотическую позицию, демонстрировать осознанное поведение на основе традиционных  общечеловеческих ценностей, применять стандарты антикоррупционного поведения.</t>
  </si>
  <si>
    <t>Использовать знания по финансовой грамотности, планировать предпринимательскую деятельность в профессиональной сфере.</t>
  </si>
  <si>
    <t>"____"____________2022г</t>
  </si>
  <si>
    <t>технологический</t>
  </si>
  <si>
    <t>15.01.34 Фрезеровщик на станках с числовым программным управленем 2022-2025</t>
  </si>
  <si>
    <t>Общие учебные предметы</t>
  </si>
  <si>
    <t>Предметы по выбору из обязательных предметных областей</t>
  </si>
  <si>
    <t>ОУП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</si>
  <si>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</si>
  <si>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</si>
  <si>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</si>
  <si>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</si>
  <si>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</si>
  <si>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</si>
  <si>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</si>
  <si>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</si>
  <si>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</si>
  <si>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</si>
  <si>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</si>
  <si>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Родная литература</t>
  </si>
  <si>
    <t>Основы общественных наук</t>
  </si>
  <si>
    <t>Химия вокруг нас</t>
  </si>
  <si>
    <t>ЭК.01</t>
  </si>
  <si>
    <t>государственная итоговая аттестация</t>
  </si>
  <si>
    <t>ДЗ,ДЗ</t>
  </si>
  <si>
    <t>Комплексный ЭК</t>
  </si>
  <si>
    <t>1 нед</t>
  </si>
  <si>
    <t>0,5 нед</t>
  </si>
  <si>
    <t>2 нед</t>
  </si>
  <si>
    <t>промежуточная аттестация</t>
  </si>
  <si>
    <t>Элективные курсы</t>
  </si>
  <si>
    <t>ЭК.02</t>
  </si>
  <si>
    <t>ЭК.03</t>
  </si>
  <si>
    <t>ЭК.04</t>
  </si>
  <si>
    <t>ЭК.05</t>
  </si>
  <si>
    <t>ЭК.00</t>
  </si>
  <si>
    <t>Общие вопросы биологии</t>
  </si>
  <si>
    <t>Общепрофессиональные дисциплины</t>
  </si>
  <si>
    <t>ОП.00</t>
  </si>
  <si>
    <t>ПК 2.2</t>
  </si>
  <si>
    <t>ПК 2.1</t>
  </si>
  <si>
    <t>ПК 1.3</t>
  </si>
  <si>
    <t>ПК 1.2</t>
  </si>
  <si>
    <t>ПК 1.1</t>
  </si>
  <si>
    <t>ОК6</t>
  </si>
  <si>
    <t>ОК3</t>
  </si>
  <si>
    <t>Профессиональные</t>
  </si>
  <si>
    <t>Общие</t>
  </si>
  <si>
    <t>Компетенции</t>
  </si>
  <si>
    <t>Наименование дисциплин, МДК</t>
  </si>
  <si>
    <t>Индексы</t>
  </si>
  <si>
    <t>ПК 1.4</t>
  </si>
  <si>
    <t>ПК 2.4</t>
  </si>
  <si>
    <t>ПК 2.3</t>
  </si>
  <si>
    <t>ПК 4.1</t>
  </si>
  <si>
    <t>ПК 4.2</t>
  </si>
  <si>
    <t>ПК 4.3</t>
  </si>
  <si>
    <t>ПК 4.4</t>
  </si>
  <si>
    <t>+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</si>
</sst>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6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ahoma"/>
      <family val="2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7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20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b/>
      <i/>
      <sz val="12"/>
      <color indexed="8"/>
      <name val="Times New Roman"/>
      <family val="1"/>
      <charset val="204"/>
    </font>
    <font>
      <sz val="8"/>
      <color theme="1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FFFF0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8" tint="0.79998168889431442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/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rgb="FFFF0000"/>
      </right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0" borderId="0"/>
    <xf numFmtId="0" fontId="1" fillId="5" borderId="9" applyProtection="0">
      <alignment horizontal="center" vertical="center"/>
    </xf>
    <xf numFmtId="0" fontId="1" fillId="3" borderId="31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</cellStyleXfs>
  <cellXfs count="691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1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/>
    <xf numFmtId="0" fontId="15" fillId="0" borderId="0" xfId="3" applyFont="1" applyAlignment="1" applyProtection="1">
      <alignment horizontal="right" vertical="center"/>
      <protection locked="0"/>
    </xf>
    <xf numFmtId="0" fontId="15" fillId="0" borderId="0" xfId="3" applyNumberFormat="1" applyFont="1" applyBorder="1" applyAlignment="1" applyProtection="1">
      <alignment horizontal="right" vertical="center"/>
      <protection locked="0"/>
    </xf>
    <xf numFmtId="0" fontId="15" fillId="0" borderId="0" xfId="3" applyFont="1" applyBorder="1" applyAlignment="1">
      <alignment horizontal="right"/>
    </xf>
    <xf numFmtId="0" fontId="16" fillId="0" borderId="0" xfId="3" applyFont="1" applyAlignment="1" applyProtection="1">
      <alignment horizontal="right" vertical="center"/>
      <protection locked="0"/>
    </xf>
    <xf numFmtId="0" fontId="16" fillId="0" borderId="0" xfId="3" applyNumberFormat="1" applyFont="1" applyBorder="1" applyAlignment="1" applyProtection="1">
      <alignment horizontal="right" vertical="center"/>
      <protection locked="0"/>
    </xf>
    <xf numFmtId="0" fontId="16" fillId="0" borderId="0" xfId="3" applyFont="1" applyBorder="1" applyAlignment="1">
      <alignment horizontal="right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8" fillId="0" borderId="0" xfId="3" applyFont="1"/>
    <xf numFmtId="0" fontId="18" fillId="2" borderId="0" xfId="3" applyFont="1" applyFill="1" applyBorder="1" applyAlignment="1" applyProtection="1">
      <alignment horizontal="center" vertical="center"/>
      <protection locked="0"/>
    </xf>
    <xf numFmtId="0" fontId="21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center" vertical="center"/>
      <protection locked="0"/>
    </xf>
    <xf numFmtId="0" fontId="19" fillId="2" borderId="0" xfId="3" applyFont="1" applyFill="1" applyBorder="1" applyAlignment="1" applyProtection="1">
      <alignment horizontal="left" vertical="center"/>
      <protection locked="0"/>
    </xf>
    <xf numFmtId="0" fontId="3" fillId="0" borderId="0" xfId="4"/>
    <xf numFmtId="0" fontId="3" fillId="4" borderId="0" xfId="4" applyFill="1"/>
    <xf numFmtId="0" fontId="3" fillId="2" borderId="0" xfId="4" applyFont="1" applyFill="1" applyBorder="1" applyAlignment="1" applyProtection="1">
      <alignment horizontal="left" vertical="center"/>
      <protection locked="0"/>
    </xf>
    <xf numFmtId="0" fontId="3" fillId="3" borderId="5" xfId="4" applyFont="1" applyFill="1" applyBorder="1" applyAlignment="1" applyProtection="1">
      <alignment horizontal="left" vertical="center" wrapText="1"/>
      <protection locked="0"/>
    </xf>
    <xf numFmtId="0" fontId="1" fillId="3" borderId="1" xfId="5" applyNumberFormat="1" applyFont="1" applyFill="1" applyBorder="1" applyAlignment="1" applyProtection="1">
      <alignment horizontal="left" vertical="center"/>
      <protection locked="0"/>
    </xf>
    <xf numFmtId="0" fontId="7" fillId="4" borderId="13" xfId="5" applyFont="1" applyFill="1" applyBorder="1" applyAlignment="1" applyProtection="1">
      <alignment vertical="center"/>
      <protection locked="0"/>
    </xf>
    <xf numFmtId="0" fontId="5" fillId="3" borderId="1" xfId="3" applyNumberFormat="1" applyFont="1" applyFill="1" applyBorder="1" applyAlignment="1">
      <alignment horizontal="center" vertical="center"/>
    </xf>
    <xf numFmtId="0" fontId="25" fillId="0" borderId="0" xfId="0" applyFont="1"/>
    <xf numFmtId="0" fontId="26" fillId="0" borderId="24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6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0" xfId="5" applyFill="1"/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5" applyFill="1" applyBorder="1"/>
    <xf numFmtId="0" fontId="1" fillId="4" borderId="0" xfId="5" applyFont="1" applyFill="1" applyAlignment="1" applyProtection="1">
      <alignment horizontal="left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center" vertical="center"/>
      <protection locked="0"/>
    </xf>
    <xf numFmtId="0" fontId="6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Font="1" applyFill="1" applyBorder="1" applyAlignment="1" applyProtection="1">
      <alignment horizontal="left" vertical="center"/>
      <protection locked="0"/>
    </xf>
    <xf numFmtId="0" fontId="6" fillId="3" borderId="0" xfId="5" applyFont="1" applyFill="1" applyBorder="1" applyAlignment="1" applyProtection="1">
      <alignment horizontal="center" vertical="center"/>
      <protection locked="0"/>
    </xf>
    <xf numFmtId="0" fontId="27" fillId="3" borderId="1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27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26" fillId="7" borderId="28" xfId="0" applyFont="1" applyFill="1" applyBorder="1" applyAlignment="1">
      <alignment vertical="top" wrapText="1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3" fillId="9" borderId="1" xfId="4" applyNumberFormat="1" applyFont="1" applyFill="1" applyBorder="1" applyAlignment="1">
      <alignment horizontal="left" vertical="center"/>
    </xf>
    <xf numFmtId="164" fontId="13" fillId="9" borderId="1" xfId="4" applyNumberFormat="1" applyFont="1" applyFill="1" applyBorder="1" applyAlignment="1">
      <alignment horizontal="left" vertical="center"/>
    </xf>
    <xf numFmtId="0" fontId="13" fillId="9" borderId="1" xfId="4" applyNumberFormat="1" applyFont="1" applyFill="1" applyBorder="1" applyAlignment="1">
      <alignment horizontal="left" vertical="center" wrapText="1"/>
    </xf>
    <xf numFmtId="0" fontId="13" fillId="0" borderId="0" xfId="4" applyFont="1" applyAlignment="1">
      <alignment wrapText="1"/>
    </xf>
    <xf numFmtId="164" fontId="13" fillId="9" borderId="1" xfId="4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4" applyFont="1" applyFill="1" applyBorder="1" applyAlignment="1" applyProtection="1">
      <alignment horizontal="left" vertical="center" wrapText="1"/>
      <protection locked="0"/>
    </xf>
    <xf numFmtId="0" fontId="26" fillId="7" borderId="33" xfId="0" applyFont="1" applyFill="1" applyBorder="1" applyAlignment="1">
      <alignment wrapText="1"/>
    </xf>
    <xf numFmtId="0" fontId="1" fillId="3" borderId="35" xfId="3" applyNumberFormat="1" applyFont="1" applyFill="1" applyBorder="1" applyAlignment="1" applyProtection="1">
      <alignment horizontal="left" vertical="center" wrapText="1"/>
      <protection locked="0"/>
    </xf>
    <xf numFmtId="0" fontId="27" fillId="3" borderId="8" xfId="3" applyNumberFormat="1" applyFont="1" applyFill="1" applyBorder="1" applyAlignment="1">
      <alignment horizontal="center" vertical="center"/>
    </xf>
    <xf numFmtId="0" fontId="27" fillId="3" borderId="42" xfId="3" applyNumberFormat="1" applyFont="1" applyFill="1" applyBorder="1" applyAlignment="1" applyProtection="1">
      <alignment horizontal="left" vertical="center" wrapText="1"/>
      <protection locked="0"/>
    </xf>
    <xf numFmtId="49" fontId="1" fillId="4" borderId="1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left" vertical="center" textRotation="90"/>
      <protection locked="0"/>
    </xf>
    <xf numFmtId="0" fontId="26" fillId="7" borderId="34" xfId="0" applyFont="1" applyFill="1" applyBorder="1" applyAlignment="1">
      <alignment wrapText="1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6" fillId="3" borderId="1" xfId="5" applyNumberFormat="1" applyFont="1" applyFill="1" applyBorder="1" applyAlignment="1" applyProtection="1">
      <alignment horizontal="center" vertical="center"/>
      <protection locked="0"/>
    </xf>
    <xf numFmtId="0" fontId="24" fillId="8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3" borderId="11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ill="1" applyBorder="1"/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16" xfId="5" applyFill="1" applyBorder="1"/>
    <xf numFmtId="0" fontId="31" fillId="4" borderId="0" xfId="5" applyFont="1" applyFill="1"/>
    <xf numFmtId="0" fontId="1" fillId="4" borderId="6" xfId="5" applyFill="1" applyBorder="1"/>
    <xf numFmtId="0" fontId="6" fillId="3" borderId="11" xfId="5" applyNumberFormat="1" applyFont="1" applyFill="1" applyBorder="1" applyAlignment="1">
      <alignment horizontal="center" vertical="center"/>
    </xf>
    <xf numFmtId="0" fontId="6" fillId="3" borderId="1" xfId="5" applyNumberFormat="1" applyFont="1" applyFill="1" applyBorder="1" applyAlignment="1">
      <alignment horizontal="center" vertical="center"/>
    </xf>
    <xf numFmtId="0" fontId="6" fillId="3" borderId="12" xfId="5" applyNumberFormat="1" applyFont="1" applyFill="1" applyBorder="1" applyAlignment="1">
      <alignment horizontal="center" vertical="center"/>
    </xf>
    <xf numFmtId="0" fontId="32" fillId="4" borderId="12" xfId="5" applyNumberFormat="1" applyFont="1" applyFill="1" applyBorder="1" applyAlignment="1">
      <alignment horizontal="left" vertical="center" wrapText="1"/>
    </xf>
    <xf numFmtId="0" fontId="32" fillId="4" borderId="1" xfId="5" applyNumberFormat="1" applyFont="1" applyFill="1" applyBorder="1" applyAlignment="1">
      <alignment horizontal="left" vertical="center" wrapText="1"/>
    </xf>
    <xf numFmtId="0" fontId="32" fillId="4" borderId="11" xfId="5" applyNumberFormat="1" applyFont="1" applyFill="1" applyBorder="1" applyAlignment="1">
      <alignment horizontal="left" vertical="center" wrapText="1"/>
    </xf>
    <xf numFmtId="0" fontId="2" fillId="4" borderId="1" xfId="5" applyNumberFormat="1" applyFont="1" applyFill="1" applyBorder="1" applyAlignment="1">
      <alignment horizontal="center" vertical="center" wrapText="1"/>
    </xf>
    <xf numFmtId="0" fontId="32" fillId="4" borderId="2" xfId="5" applyNumberFormat="1" applyFont="1" applyFill="1" applyBorder="1" applyAlignment="1">
      <alignment horizontal="left" vertical="center" wrapText="1"/>
    </xf>
    <xf numFmtId="0" fontId="32" fillId="4" borderId="2" xfId="5" applyNumberFormat="1" applyFont="1" applyFill="1" applyBorder="1" applyAlignment="1">
      <alignment horizontal="center" vertical="center"/>
    </xf>
    <xf numFmtId="0" fontId="1" fillId="4" borderId="12" xfId="5" applyNumberFormat="1" applyFont="1" applyFill="1" applyBorder="1" applyAlignment="1">
      <alignment horizontal="left" vertical="center" wrapText="1"/>
    </xf>
    <xf numFmtId="0" fontId="1" fillId="4" borderId="1" xfId="5" applyNumberFormat="1" applyFont="1" applyFill="1" applyBorder="1" applyAlignment="1">
      <alignment horizontal="left" vertical="center" wrapText="1"/>
    </xf>
    <xf numFmtId="0" fontId="1" fillId="4" borderId="11" xfId="5" applyNumberFormat="1" applyFont="1" applyFill="1" applyBorder="1" applyAlignment="1">
      <alignment horizontal="left" vertical="center" wrapText="1"/>
    </xf>
    <xf numFmtId="0" fontId="1" fillId="4" borderId="2" xfId="5" applyNumberFormat="1" applyFont="1" applyFill="1" applyBorder="1" applyAlignment="1">
      <alignment horizontal="center" vertical="center" wrapText="1"/>
    </xf>
    <xf numFmtId="0" fontId="32" fillId="4" borderId="4" xfId="5" applyNumberFormat="1" applyFont="1" applyFill="1" applyBorder="1" applyAlignment="1">
      <alignment horizontal="center" vertical="center" wrapText="1"/>
    </xf>
    <xf numFmtId="0" fontId="1" fillId="4" borderId="11" xfId="5" applyNumberFormat="1" applyFont="1" applyFill="1" applyBorder="1" applyAlignment="1">
      <alignment horizontal="center" vertical="center" wrapText="1"/>
    </xf>
    <xf numFmtId="0" fontId="1" fillId="3" borderId="43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/>
    </xf>
    <xf numFmtId="0" fontId="1" fillId="3" borderId="0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center" vertical="center"/>
    </xf>
    <xf numFmtId="0" fontId="1" fillId="3" borderId="3" xfId="5" applyNumberFormat="1" applyFont="1" applyFill="1" applyBorder="1" applyAlignment="1">
      <alignment horizontal="center" vertical="center"/>
    </xf>
    <xf numFmtId="0" fontId="1" fillId="3" borderId="14" xfId="5" applyNumberFormat="1" applyFont="1" applyFill="1" applyBorder="1" applyAlignment="1">
      <alignment horizontal="center" vertical="center"/>
    </xf>
    <xf numFmtId="0" fontId="1" fillId="3" borderId="37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46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47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13" xfId="5" applyNumberFormat="1" applyFont="1" applyFill="1" applyBorder="1" applyAlignment="1">
      <alignment horizontal="center" vertical="center"/>
    </xf>
    <xf numFmtId="0" fontId="1" fillId="3" borderId="16" xfId="5" applyNumberFormat="1" applyFont="1" applyFill="1" applyBorder="1" applyAlignment="1">
      <alignment horizontal="center" vertical="center"/>
    </xf>
    <xf numFmtId="0" fontId="1" fillId="3" borderId="49" xfId="5" applyNumberFormat="1" applyFont="1" applyFill="1" applyBorder="1" applyAlignment="1">
      <alignment horizontal="center" vertical="center"/>
    </xf>
    <xf numFmtId="0" fontId="1" fillId="4" borderId="51" xfId="5" applyFill="1" applyBorder="1"/>
    <xf numFmtId="0" fontId="1" fillId="3" borderId="2" xfId="5" applyNumberFormat="1" applyFont="1" applyFill="1" applyBorder="1" applyAlignment="1">
      <alignment horizontal="center" vertical="center" wrapText="1"/>
    </xf>
    <xf numFmtId="0" fontId="1" fillId="3" borderId="52" xfId="5" applyNumberFormat="1" applyFont="1" applyFill="1" applyBorder="1" applyAlignment="1">
      <alignment horizontal="center" vertical="center" wrapText="1"/>
    </xf>
    <xf numFmtId="0" fontId="1" fillId="3" borderId="54" xfId="5" applyNumberFormat="1" applyFont="1" applyFill="1" applyBorder="1" applyAlignment="1">
      <alignment horizontal="center" vertical="center" wrapText="1"/>
    </xf>
    <xf numFmtId="0" fontId="1" fillId="3" borderId="8" xfId="5" applyNumberFormat="1" applyFont="1" applyFill="1" applyBorder="1" applyAlignment="1">
      <alignment horizontal="center" vertical="center"/>
    </xf>
    <xf numFmtId="0" fontId="1" fillId="3" borderId="57" xfId="5" applyNumberFormat="1" applyFont="1" applyFill="1" applyBorder="1" applyAlignment="1">
      <alignment horizontal="center" vertical="center" wrapText="1"/>
    </xf>
    <xf numFmtId="0" fontId="1" fillId="3" borderId="12" xfId="5" applyNumberFormat="1" applyFont="1" applyFill="1" applyBorder="1" applyAlignment="1">
      <alignment horizontal="center" vertical="center" wrapText="1"/>
    </xf>
    <xf numFmtId="0" fontId="1" fillId="3" borderId="12" xfId="5" applyNumberFormat="1" applyFont="1" applyFill="1" applyBorder="1" applyAlignment="1">
      <alignment horizontal="center" vertical="center"/>
    </xf>
    <xf numFmtId="0" fontId="1" fillId="3" borderId="58" xfId="5" applyNumberFormat="1" applyFont="1" applyFill="1" applyBorder="1" applyAlignment="1">
      <alignment horizontal="center" vertical="center"/>
    </xf>
    <xf numFmtId="0" fontId="1" fillId="3" borderId="59" xfId="5" applyNumberFormat="1" applyFont="1" applyFill="1" applyBorder="1" applyAlignment="1">
      <alignment horizontal="center" vertical="center"/>
    </xf>
    <xf numFmtId="0" fontId="1" fillId="3" borderId="2" xfId="5" applyNumberFormat="1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left" vertical="center" wrapText="1"/>
    </xf>
    <xf numFmtId="0" fontId="1" fillId="3" borderId="40" xfId="5" applyNumberFormat="1" applyFont="1" applyFill="1" applyBorder="1" applyAlignment="1">
      <alignment horizontal="center" vertical="center" wrapText="1"/>
    </xf>
    <xf numFmtId="0" fontId="1" fillId="3" borderId="61" xfId="5" applyNumberFormat="1" applyFont="1" applyFill="1" applyBorder="1" applyAlignment="1">
      <alignment horizontal="center" vertical="center" wrapText="1"/>
    </xf>
    <xf numFmtId="0" fontId="1" fillId="3" borderId="18" xfId="5" applyNumberFormat="1" applyFont="1" applyFill="1" applyBorder="1" applyAlignment="1">
      <alignment horizontal="center" vertical="center"/>
    </xf>
    <xf numFmtId="0" fontId="1" fillId="3" borderId="37" xfId="5" applyNumberFormat="1" applyFont="1" applyFill="1" applyBorder="1" applyAlignment="1">
      <alignment horizontal="center" vertical="center"/>
    </xf>
    <xf numFmtId="0" fontId="1" fillId="3" borderId="9" xfId="5" applyNumberFormat="1" applyFont="1" applyFill="1" applyBorder="1" applyAlignment="1">
      <alignment horizontal="center" vertical="center"/>
    </xf>
    <xf numFmtId="0" fontId="1" fillId="3" borderId="40" xfId="5" applyNumberFormat="1" applyFont="1" applyFill="1" applyBorder="1" applyAlignment="1">
      <alignment horizontal="center" vertical="center"/>
    </xf>
    <xf numFmtId="0" fontId="1" fillId="3" borderId="20" xfId="5" applyNumberFormat="1" applyFont="1" applyFill="1" applyBorder="1" applyAlignment="1">
      <alignment horizontal="center" vertical="center"/>
    </xf>
    <xf numFmtId="0" fontId="1" fillId="3" borderId="4" xfId="5" applyNumberFormat="1" applyFont="1" applyFill="1" applyBorder="1" applyAlignment="1">
      <alignment horizontal="center" vertical="center"/>
    </xf>
    <xf numFmtId="0" fontId="1" fillId="3" borderId="48" xfId="5" applyNumberFormat="1" applyFont="1" applyFill="1" applyBorder="1" applyAlignment="1">
      <alignment horizontal="center" vertical="center" wrapText="1"/>
    </xf>
    <xf numFmtId="0" fontId="1" fillId="3" borderId="47" xfId="5" applyNumberFormat="1" applyFont="1" applyFill="1" applyBorder="1" applyAlignment="1">
      <alignment horizontal="center" vertical="center" wrapText="1"/>
    </xf>
    <xf numFmtId="0" fontId="1" fillId="3" borderId="47" xfId="5" applyNumberFormat="1" applyFont="1" applyFill="1" applyBorder="1" applyAlignment="1">
      <alignment horizontal="center" vertical="center"/>
    </xf>
    <xf numFmtId="0" fontId="1" fillId="3" borderId="46" xfId="5" applyNumberFormat="1" applyFont="1" applyFill="1" applyBorder="1" applyAlignment="1">
      <alignment horizontal="center" vertical="center"/>
    </xf>
    <xf numFmtId="0" fontId="1" fillId="3" borderId="7" xfId="5" applyNumberFormat="1" applyFont="1" applyFill="1" applyBorder="1" applyAlignment="1">
      <alignment horizontal="center" vertical="center"/>
    </xf>
    <xf numFmtId="0" fontId="1" fillId="3" borderId="10" xfId="5" applyNumberFormat="1" applyFont="1" applyFill="1" applyBorder="1" applyAlignment="1">
      <alignment horizontal="center" vertical="center"/>
    </xf>
    <xf numFmtId="0" fontId="1" fillId="3" borderId="15" xfId="5" applyNumberFormat="1" applyFont="1" applyFill="1" applyBorder="1" applyAlignment="1">
      <alignment horizontal="left" vertical="center"/>
    </xf>
    <xf numFmtId="0" fontId="1" fillId="3" borderId="0" xfId="5" applyNumberFormat="1" applyFont="1" applyFill="1" applyBorder="1" applyAlignment="1">
      <alignment horizontal="left" vertical="center"/>
    </xf>
    <xf numFmtId="0" fontId="1" fillId="4" borderId="0" xfId="5" applyFill="1" applyAlignment="1">
      <alignment vertical="center"/>
    </xf>
    <xf numFmtId="0" fontId="1" fillId="4" borderId="62" xfId="5" applyFill="1" applyBorder="1" applyAlignment="1">
      <alignment vertical="center"/>
    </xf>
    <xf numFmtId="0" fontId="1" fillId="3" borderId="0" xfId="5" applyFont="1" applyFill="1" applyBorder="1" applyAlignment="1">
      <alignment horizontal="center" vertical="center"/>
    </xf>
    <xf numFmtId="0" fontId="1" fillId="5" borderId="1" xfId="5" applyFont="1" applyFill="1" applyBorder="1" applyAlignment="1">
      <alignment horizontal="center" vertical="center"/>
    </xf>
    <xf numFmtId="0" fontId="1" fillId="5" borderId="1" xfId="5" applyNumberFormat="1" applyFont="1" applyFill="1" applyBorder="1" applyAlignment="1">
      <alignment horizontal="center" vertical="center"/>
    </xf>
    <xf numFmtId="0" fontId="1" fillId="5" borderId="2" xfId="5" applyFont="1" applyFill="1" applyBorder="1" applyAlignment="1">
      <alignment horizontal="center" vertical="center"/>
    </xf>
    <xf numFmtId="0" fontId="1" fillId="3" borderId="19" xfId="5" applyFont="1" applyFill="1" applyBorder="1" applyAlignment="1">
      <alignment horizontal="center" vertical="center"/>
    </xf>
    <xf numFmtId="0" fontId="1" fillId="3" borderId="1" xfId="5" applyFont="1" applyFill="1" applyBorder="1" applyAlignment="1">
      <alignment horizontal="center" vertical="center"/>
    </xf>
    <xf numFmtId="0" fontId="1" fillId="3" borderId="12" xfId="5" applyFont="1" applyFill="1" applyBorder="1" applyAlignment="1">
      <alignment horizontal="center" vertical="center"/>
    </xf>
    <xf numFmtId="0" fontId="1" fillId="3" borderId="11" xfId="5" applyFont="1" applyFill="1" applyBorder="1" applyAlignment="1">
      <alignment horizontal="center" vertical="center"/>
    </xf>
    <xf numFmtId="0" fontId="1" fillId="3" borderId="62" xfId="5" applyFont="1" applyFill="1" applyBorder="1" applyAlignment="1">
      <alignment horizontal="center" vertical="center"/>
    </xf>
    <xf numFmtId="0" fontId="1" fillId="5" borderId="0" xfId="5" applyFont="1" applyFill="1" applyBorder="1" applyAlignment="1">
      <alignment horizontal="center" vertical="center"/>
    </xf>
    <xf numFmtId="0" fontId="1" fillId="3" borderId="63" xfId="5" applyNumberFormat="1" applyFont="1" applyFill="1" applyBorder="1" applyAlignment="1">
      <alignment horizontal="center" vertical="center"/>
    </xf>
    <xf numFmtId="0" fontId="1" fillId="3" borderId="63" xfId="5" applyFont="1" applyFill="1" applyBorder="1" applyAlignment="1">
      <alignment horizontal="center" vertical="center"/>
    </xf>
    <xf numFmtId="0" fontId="1" fillId="3" borderId="41" xfId="5" applyFont="1" applyFill="1" applyBorder="1" applyAlignment="1">
      <alignment horizontal="center" vertical="center"/>
    </xf>
    <xf numFmtId="0" fontId="1" fillId="3" borderId="1" xfId="5" applyNumberFormat="1" applyFont="1" applyFill="1" applyBorder="1" applyAlignment="1">
      <alignment horizontal="center" vertical="center" wrapText="1"/>
    </xf>
    <xf numFmtId="0" fontId="1" fillId="6" borderId="19" xfId="5" applyNumberFormat="1" applyFont="1" applyFill="1" applyBorder="1" applyAlignment="1">
      <alignment horizontal="center" vertical="center"/>
    </xf>
    <xf numFmtId="0" fontId="1" fillId="6" borderId="1" xfId="5" applyNumberFormat="1" applyFont="1" applyFill="1" applyBorder="1" applyAlignment="1">
      <alignment horizontal="center" vertical="center"/>
    </xf>
    <xf numFmtId="0" fontId="1" fillId="6" borderId="12" xfId="5" applyNumberFormat="1" applyFont="1" applyFill="1" applyBorder="1" applyAlignment="1">
      <alignment horizontal="center" vertical="center"/>
    </xf>
    <xf numFmtId="0" fontId="1" fillId="3" borderId="19" xfId="5" applyNumberFormat="1" applyFont="1" applyFill="1" applyBorder="1" applyAlignment="1">
      <alignment horizontal="center" vertical="center"/>
    </xf>
    <xf numFmtId="0" fontId="1" fillId="3" borderId="11" xfId="5" applyNumberFormat="1" applyFont="1" applyFill="1" applyBorder="1" applyAlignment="1">
      <alignment horizontal="center" vertical="center"/>
    </xf>
    <xf numFmtId="0" fontId="1" fillId="3" borderId="21" xfId="5" applyNumberFormat="1" applyFont="1" applyFill="1" applyBorder="1" applyAlignment="1">
      <alignment horizontal="center" vertical="center"/>
    </xf>
    <xf numFmtId="0" fontId="1" fillId="3" borderId="31" xfId="5" applyNumberFormat="1" applyFont="1" applyFill="1" applyBorder="1" applyAlignment="1">
      <alignment horizontal="center" vertical="center"/>
    </xf>
    <xf numFmtId="0" fontId="1" fillId="3" borderId="31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left" vertical="center" wrapText="1"/>
      <protection locked="0"/>
    </xf>
    <xf numFmtId="0" fontId="31" fillId="3" borderId="1" xfId="5" applyNumberFormat="1" applyFont="1" applyFill="1" applyBorder="1" applyAlignment="1">
      <alignment horizontal="center" vertical="center" wrapText="1"/>
    </xf>
    <xf numFmtId="0" fontId="1" fillId="3" borderId="50" xfId="5" applyNumberFormat="1" applyFont="1" applyFill="1" applyBorder="1" applyAlignment="1">
      <alignment horizontal="center" vertical="center"/>
    </xf>
    <xf numFmtId="0" fontId="1" fillId="5" borderId="49" xfId="5" applyNumberFormat="1" applyFont="1" applyFill="1" applyBorder="1" applyAlignment="1">
      <alignment horizontal="center" vertical="center"/>
    </xf>
    <xf numFmtId="0" fontId="1" fillId="5" borderId="40" xfId="5" applyNumberFormat="1" applyFont="1" applyFill="1" applyBorder="1" applyAlignment="1">
      <alignment horizontal="center" vertical="center"/>
    </xf>
    <xf numFmtId="0" fontId="1" fillId="5" borderId="37" xfId="5" applyNumberFormat="1" applyFont="1" applyFill="1" applyBorder="1" applyAlignment="1">
      <alignment horizontal="center" vertical="center"/>
    </xf>
    <xf numFmtId="0" fontId="1" fillId="5" borderId="9" xfId="5" applyNumberFormat="1" applyFont="1" applyFill="1" applyBorder="1" applyAlignment="1">
      <alignment horizontal="center" vertical="center"/>
    </xf>
    <xf numFmtId="0" fontId="1" fillId="3" borderId="6" xfId="5" applyNumberFormat="1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>
      <alignment horizontal="center" vertical="center" wrapText="1"/>
    </xf>
    <xf numFmtId="0" fontId="1" fillId="6" borderId="6" xfId="5" applyNumberFormat="1" applyFont="1" applyFill="1" applyBorder="1" applyAlignment="1">
      <alignment horizontal="center" vertical="center"/>
    </xf>
    <xf numFmtId="0" fontId="1" fillId="3" borderId="6" xfId="5" applyNumberFormat="1" applyFont="1" applyFill="1" applyBorder="1" applyAlignment="1">
      <alignment horizontal="center" vertical="center"/>
    </xf>
    <xf numFmtId="0" fontId="1" fillId="3" borderId="23" xfId="5" applyNumberFormat="1" applyFont="1" applyFill="1" applyBorder="1" applyAlignment="1">
      <alignment horizontal="center" vertical="center"/>
    </xf>
    <xf numFmtId="0" fontId="1" fillId="5" borderId="0" xfId="5" applyNumberFormat="1" applyFont="1" applyFill="1" applyBorder="1" applyAlignment="1">
      <alignment horizontal="center" vertical="center"/>
    </xf>
    <xf numFmtId="0" fontId="1" fillId="3" borderId="10" xfId="5" applyNumberFormat="1" applyFont="1" applyFill="1" applyBorder="1" applyAlignment="1" applyProtection="1">
      <alignment horizontal="left" vertical="center" wrapText="1"/>
      <protection locked="0"/>
    </xf>
    <xf numFmtId="0" fontId="1" fillId="3" borderId="19" xfId="7" applyNumberFormat="1" applyFont="1" applyBorder="1">
      <alignment horizontal="center" vertical="center"/>
      <protection locked="0"/>
    </xf>
    <xf numFmtId="0" fontId="1" fillId="3" borderId="22" xfId="5" applyNumberFormat="1" applyFont="1" applyFill="1" applyBorder="1" applyAlignment="1">
      <alignment horizontal="center" vertical="center"/>
    </xf>
    <xf numFmtId="0" fontId="1" fillId="5" borderId="66" xfId="5" applyNumberFormat="1" applyFont="1" applyFill="1" applyBorder="1" applyAlignment="1">
      <alignment horizontal="center" vertical="center"/>
    </xf>
    <xf numFmtId="0" fontId="1" fillId="5" borderId="32" xfId="5" applyNumberFormat="1" applyFont="1" applyFill="1" applyBorder="1" applyAlignment="1">
      <alignment horizontal="center" vertical="center"/>
    </xf>
    <xf numFmtId="0" fontId="1" fillId="4" borderId="62" xfId="5" applyFont="1" applyFill="1" applyBorder="1" applyAlignment="1">
      <alignment vertical="center"/>
    </xf>
    <xf numFmtId="0" fontId="1" fillId="5" borderId="5" xfId="5" applyNumberFormat="1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>
      <alignment horizontal="center" vertical="center" wrapText="1"/>
    </xf>
    <xf numFmtId="0" fontId="1" fillId="3" borderId="2" xfId="7" applyNumberFormat="1" applyFont="1" applyBorder="1">
      <alignment horizontal="center" vertical="center"/>
      <protection locked="0"/>
    </xf>
    <xf numFmtId="0" fontId="1" fillId="3" borderId="68" xfId="5" applyNumberFormat="1" applyFont="1" applyFill="1" applyBorder="1" applyAlignment="1">
      <alignment horizontal="center" vertical="center"/>
    </xf>
    <xf numFmtId="0" fontId="1" fillId="5" borderId="34" xfId="5" applyNumberFormat="1" applyFont="1" applyFill="1" applyBorder="1" applyAlignment="1">
      <alignment horizontal="center" vertical="center"/>
    </xf>
    <xf numFmtId="0" fontId="1" fillId="5" borderId="18" xfId="5" applyNumberFormat="1" applyFont="1" applyFill="1" applyBorder="1" applyAlignment="1">
      <alignment horizontal="center" vertical="center"/>
    </xf>
    <xf numFmtId="0" fontId="1" fillId="3" borderId="15" xfId="5" applyNumberFormat="1" applyFont="1" applyFill="1" applyBorder="1" applyAlignment="1">
      <alignment horizontal="center" vertical="center"/>
    </xf>
    <xf numFmtId="0" fontId="1" fillId="6" borderId="42" xfId="5" applyNumberFormat="1" applyFont="1" applyFill="1" applyBorder="1" applyAlignment="1">
      <alignment horizontal="center" vertical="center"/>
    </xf>
    <xf numFmtId="0" fontId="1" fillId="3" borderId="31" xfId="7" applyNumberFormat="1">
      <alignment horizontal="center" vertical="center"/>
      <protection locked="0"/>
    </xf>
    <xf numFmtId="0" fontId="1" fillId="5" borderId="27" xfId="5" applyNumberFormat="1" applyFont="1" applyFill="1" applyBorder="1" applyAlignment="1">
      <alignment horizontal="center" vertical="center"/>
    </xf>
    <xf numFmtId="0" fontId="1" fillId="5" borderId="30" xfId="5" applyNumberFormat="1" applyFont="1" applyFill="1" applyBorder="1" applyAlignment="1">
      <alignment horizontal="center" vertical="center"/>
    </xf>
    <xf numFmtId="0" fontId="6" fillId="5" borderId="2" xfId="5" applyFont="1" applyFill="1" applyBorder="1" applyAlignment="1">
      <alignment horizontal="center" vertical="center"/>
    </xf>
    <xf numFmtId="0" fontId="1" fillId="5" borderId="16" xfId="5" applyFont="1" applyFill="1" applyBorder="1" applyAlignment="1">
      <alignment horizontal="center" vertical="center"/>
    </xf>
    <xf numFmtId="0" fontId="1" fillId="6" borderId="1" xfId="5" applyFont="1" applyFill="1" applyBorder="1" applyAlignment="1">
      <alignment horizontal="center" vertical="center"/>
    </xf>
    <xf numFmtId="0" fontId="1" fillId="3" borderId="2" xfId="5" applyFont="1" applyFill="1" applyBorder="1" applyAlignment="1">
      <alignment horizontal="center" vertical="center"/>
    </xf>
    <xf numFmtId="0" fontId="2" fillId="3" borderId="63" xfId="5" applyNumberFormat="1" applyFont="1" applyFill="1" applyBorder="1" applyAlignment="1">
      <alignment horizontal="center" vertical="center"/>
    </xf>
    <xf numFmtId="0" fontId="22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22" fillId="3" borderId="1" xfId="5" applyNumberFormat="1" applyFont="1" applyFill="1" applyBorder="1" applyAlignment="1">
      <alignment horizontal="center" vertical="center"/>
    </xf>
    <xf numFmtId="0" fontId="2" fillId="3" borderId="1" xfId="5" applyNumberFormat="1" applyFont="1" applyFill="1" applyBorder="1" applyAlignment="1">
      <alignment horizontal="center" vertical="center"/>
    </xf>
    <xf numFmtId="0" fontId="1" fillId="3" borderId="25" xfId="7" applyNumberFormat="1" applyFont="1" applyBorder="1">
      <alignment horizontal="center" vertical="center"/>
      <protection locked="0"/>
    </xf>
    <xf numFmtId="0" fontId="33" fillId="3" borderId="1" xfId="5" applyNumberFormat="1" applyFont="1" applyFill="1" applyBorder="1" applyAlignment="1">
      <alignment horizontal="center" vertical="center"/>
    </xf>
    <xf numFmtId="0" fontId="33" fillId="3" borderId="69" xfId="5" applyNumberFormat="1" applyFont="1" applyFill="1" applyBorder="1" applyAlignment="1">
      <alignment horizontal="left" vertical="center" wrapText="1"/>
    </xf>
    <xf numFmtId="0" fontId="33" fillId="3" borderId="9" xfId="5" applyNumberFormat="1" applyFont="1" applyFill="1" applyBorder="1" applyAlignment="1">
      <alignment horizontal="center" vertical="center"/>
    </xf>
    <xf numFmtId="0" fontId="1" fillId="5" borderId="69" xfId="5" applyNumberFormat="1" applyFont="1" applyFill="1" applyBorder="1" applyAlignment="1">
      <alignment horizontal="left" vertical="center" wrapText="1"/>
    </xf>
    <xf numFmtId="0" fontId="1" fillId="5" borderId="3" xfId="5" applyNumberFormat="1" applyFont="1" applyFill="1" applyBorder="1" applyAlignment="1">
      <alignment horizontal="center" vertical="center"/>
    </xf>
    <xf numFmtId="0" fontId="1" fillId="5" borderId="14" xfId="5" applyNumberFormat="1" applyFont="1" applyFill="1" applyBorder="1" applyAlignment="1">
      <alignment horizontal="center" vertical="center"/>
    </xf>
    <xf numFmtId="0" fontId="1" fillId="5" borderId="29" xfId="5" applyFont="1" applyFill="1" applyBorder="1" applyAlignment="1">
      <alignment horizontal="center" vertical="center"/>
    </xf>
    <xf numFmtId="0" fontId="1" fillId="5" borderId="3" xfId="5" applyFont="1" applyFill="1" applyBorder="1" applyAlignment="1">
      <alignment horizontal="center" vertical="center"/>
    </xf>
    <xf numFmtId="0" fontId="1" fillId="5" borderId="14" xfId="5" applyFont="1" applyFill="1" applyBorder="1" applyAlignment="1">
      <alignment horizontal="center" vertical="center"/>
    </xf>
    <xf numFmtId="0" fontId="1" fillId="5" borderId="4" xfId="5" applyFont="1" applyFill="1" applyBorder="1" applyAlignment="1">
      <alignment horizontal="center" vertical="center"/>
    </xf>
    <xf numFmtId="0" fontId="1" fillId="5" borderId="70" xfId="5" applyFont="1" applyFill="1" applyBorder="1" applyAlignment="1">
      <alignment horizontal="center" vertical="center"/>
    </xf>
    <xf numFmtId="0" fontId="1" fillId="5" borderId="62" xfId="5" applyFont="1" applyFill="1" applyBorder="1" applyAlignment="1">
      <alignment horizontal="center" vertical="center"/>
    </xf>
    <xf numFmtId="0" fontId="1" fillId="5" borderId="41" xfId="5" applyFont="1" applyFill="1" applyBorder="1" applyAlignment="1">
      <alignment horizontal="center" vertical="center"/>
    </xf>
    <xf numFmtId="0" fontId="29" fillId="3" borderId="4" xfId="5" applyNumberFormat="1" applyFont="1" applyFill="1" applyBorder="1" applyAlignment="1">
      <alignment horizontal="center" vertical="center"/>
    </xf>
    <xf numFmtId="0" fontId="1" fillId="4" borderId="62" xfId="5" applyFill="1" applyBorder="1"/>
    <xf numFmtId="0" fontId="1" fillId="3" borderId="41" xfId="5" applyNumberFormat="1" applyFont="1" applyFill="1" applyBorder="1" applyAlignment="1">
      <alignment horizontal="center" vertical="center"/>
    </xf>
    <xf numFmtId="0" fontId="1" fillId="3" borderId="71" xfId="5" applyNumberFormat="1" applyFont="1" applyFill="1" applyBorder="1" applyAlignment="1">
      <alignment horizontal="center" vertical="center"/>
    </xf>
    <xf numFmtId="0" fontId="1" fillId="3" borderId="39" xfId="5" applyNumberFormat="1" applyFont="1" applyFill="1" applyBorder="1" applyAlignment="1">
      <alignment horizontal="center" vertical="center"/>
    </xf>
    <xf numFmtId="0" fontId="1" fillId="5" borderId="13" xfId="5" applyNumberFormat="1" applyFont="1" applyFill="1" applyBorder="1" applyAlignment="1">
      <alignment horizontal="center" vertical="center"/>
    </xf>
    <xf numFmtId="0" fontId="1" fillId="3" borderId="73" xfId="5" applyNumberFormat="1" applyFont="1" applyFill="1" applyBorder="1" applyAlignment="1">
      <alignment horizontal="left" vertical="center"/>
    </xf>
    <xf numFmtId="0" fontId="1" fillId="3" borderId="1" xfId="5" applyFont="1" applyFill="1" applyBorder="1" applyAlignment="1" applyProtection="1">
      <alignment horizontal="center" vertical="center"/>
      <protection locked="0"/>
    </xf>
    <xf numFmtId="0" fontId="1" fillId="3" borderId="19" xfId="5" applyFont="1" applyFill="1" applyBorder="1" applyAlignment="1" applyProtection="1">
      <alignment horizontal="center" vertical="center"/>
      <protection locked="0"/>
    </xf>
    <xf numFmtId="0" fontId="1" fillId="3" borderId="21" xfId="5" applyFont="1" applyFill="1" applyBorder="1" applyAlignment="1" applyProtection="1">
      <alignment horizontal="center" vertical="center"/>
      <protection locked="0"/>
    </xf>
    <xf numFmtId="0" fontId="1" fillId="5" borderId="1" xfId="5" applyFont="1" applyFill="1" applyBorder="1" applyAlignment="1" applyProtection="1">
      <alignment horizontal="center" vertical="center"/>
      <protection locked="0"/>
    </xf>
    <xf numFmtId="0" fontId="1" fillId="4" borderId="0" xfId="5" applyFill="1" applyAlignment="1">
      <alignment horizontal="center" vertical="center" textRotation="90" wrapText="1"/>
    </xf>
    <xf numFmtId="0" fontId="1" fillId="4" borderId="62" xfId="5" applyFill="1" applyBorder="1" applyAlignment="1">
      <alignment horizontal="center" vertical="center" textRotation="90" wrapText="1"/>
    </xf>
    <xf numFmtId="0" fontId="1" fillId="3" borderId="2" xfId="5" applyFont="1" applyFill="1" applyBorder="1" applyAlignment="1" applyProtection="1">
      <alignment horizontal="center" vertical="center" textRotation="90" wrapText="1"/>
      <protection locked="0"/>
    </xf>
    <xf numFmtId="0" fontId="1" fillId="3" borderId="11" xfId="5" applyFont="1" applyFill="1" applyBorder="1" applyAlignment="1" applyProtection="1">
      <alignment horizontal="center" vertical="center" textRotation="90" wrapText="1"/>
      <protection locked="0"/>
    </xf>
    <xf numFmtId="0" fontId="1" fillId="3" borderId="2" xfId="5" applyFont="1" applyFill="1" applyBorder="1" applyAlignment="1" applyProtection="1">
      <alignment horizontal="center" vertical="center" wrapText="1"/>
      <protection locked="0"/>
    </xf>
    <xf numFmtId="0" fontId="1" fillId="3" borderId="11" xfId="5" applyFont="1" applyFill="1" applyBorder="1" applyAlignment="1" applyProtection="1">
      <alignment horizontal="center" vertical="center"/>
      <protection locked="0"/>
    </xf>
    <xf numFmtId="0" fontId="1" fillId="3" borderId="2" xfId="5" applyFont="1" applyFill="1" applyBorder="1" applyAlignment="1" applyProtection="1">
      <alignment horizontal="center" vertical="center"/>
      <protection locked="0"/>
    </xf>
    <xf numFmtId="0" fontId="1" fillId="3" borderId="12" xfId="5" applyFont="1" applyFill="1" applyBorder="1" applyAlignment="1" applyProtection="1">
      <alignment horizontal="center" vertical="center"/>
      <protection locked="0"/>
    </xf>
    <xf numFmtId="0" fontId="1" fillId="3" borderId="13" xfId="5" applyFont="1" applyFill="1" applyBorder="1" applyAlignment="1" applyProtection="1">
      <alignment horizontal="center" vertical="center" wrapText="1"/>
      <protection locked="0"/>
    </xf>
    <xf numFmtId="0" fontId="1" fillId="3" borderId="1" xfId="5" applyFont="1" applyFill="1" applyBorder="1" applyAlignment="1" applyProtection="1">
      <alignment horizontal="center" vertical="center" wrapText="1"/>
      <protection locked="0"/>
    </xf>
    <xf numFmtId="0" fontId="1" fillId="3" borderId="7" xfId="5" applyFont="1" applyFill="1" applyBorder="1" applyAlignment="1" applyProtection="1">
      <alignment horizontal="center" vertical="center" wrapText="1"/>
      <protection locked="0"/>
    </xf>
    <xf numFmtId="0" fontId="1" fillId="3" borderId="11" xfId="5" applyFont="1" applyFill="1" applyBorder="1" applyAlignment="1" applyProtection="1">
      <alignment horizontal="center" vertical="center" wrapText="1"/>
      <protection locked="0"/>
    </xf>
    <xf numFmtId="0" fontId="1" fillId="3" borderId="20" xfId="5" applyFont="1" applyFill="1" applyBorder="1" applyAlignment="1" applyProtection="1">
      <alignment horizontal="center" vertical="center" wrapText="1"/>
      <protection locked="0"/>
    </xf>
    <xf numFmtId="0" fontId="1" fillId="3" borderId="4" xfId="5" applyFont="1" applyFill="1" applyBorder="1" applyAlignment="1" applyProtection="1">
      <alignment horizontal="center" vertical="center" wrapText="1"/>
      <protection locked="0"/>
    </xf>
    <xf numFmtId="0" fontId="1" fillId="6" borderId="29" xfId="5" applyNumberFormat="1" applyFont="1" applyFill="1" applyBorder="1" applyAlignment="1">
      <alignment horizontal="center" vertical="center"/>
    </xf>
    <xf numFmtId="0" fontId="34" fillId="4" borderId="4" xfId="5" applyNumberFormat="1" applyFont="1" applyFill="1" applyBorder="1" applyAlignment="1">
      <alignment horizontal="left" vertical="center" wrapText="1"/>
    </xf>
    <xf numFmtId="0" fontId="32" fillId="3" borderId="1" xfId="5" applyNumberFormat="1" applyFont="1" applyFill="1" applyBorder="1" applyAlignment="1">
      <alignment horizontal="center" vertical="center" wrapText="1"/>
    </xf>
    <xf numFmtId="0" fontId="1" fillId="3" borderId="80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80" xfId="5" applyNumberFormat="1" applyFont="1" applyFill="1" applyBorder="1" applyAlignment="1">
      <alignment horizontal="center" vertical="center"/>
    </xf>
    <xf numFmtId="0" fontId="1" fillId="3" borderId="10" xfId="5" applyNumberFormat="1" applyFont="1" applyFill="1" applyBorder="1" applyAlignment="1">
      <alignment horizontal="left" vertical="center" wrapText="1"/>
    </xf>
    <xf numFmtId="0" fontId="32" fillId="3" borderId="81" xfId="5" applyNumberFormat="1" applyFont="1" applyFill="1" applyBorder="1" applyAlignment="1">
      <alignment horizontal="center" vertical="center"/>
    </xf>
    <xf numFmtId="0" fontId="1" fillId="3" borderId="82" xfId="5" applyNumberFormat="1" applyFont="1" applyFill="1" applyBorder="1" applyAlignment="1">
      <alignment horizontal="center" vertical="center"/>
    </xf>
    <xf numFmtId="0" fontId="1" fillId="3" borderId="56" xfId="5" applyNumberFormat="1" applyFont="1" applyFill="1" applyBorder="1" applyAlignment="1">
      <alignment horizontal="center" vertical="center" wrapText="1"/>
    </xf>
    <xf numFmtId="0" fontId="1" fillId="3" borderId="83" xfId="5" applyNumberFormat="1" applyFont="1" applyFill="1" applyBorder="1" applyAlignment="1">
      <alignment horizontal="center" vertical="center"/>
    </xf>
    <xf numFmtId="0" fontId="1" fillId="3" borderId="84" xfId="5" applyNumberFormat="1" applyFont="1" applyFill="1" applyBorder="1" applyAlignment="1">
      <alignment horizontal="center" vertical="center"/>
    </xf>
    <xf numFmtId="0" fontId="1" fillId="3" borderId="81" xfId="5" applyNumberFormat="1" applyFont="1" applyFill="1" applyBorder="1" applyAlignment="1">
      <alignment horizontal="center" vertical="center"/>
    </xf>
    <xf numFmtId="0" fontId="1" fillId="3" borderId="85" xfId="5" applyNumberFormat="1" applyFont="1" applyFill="1" applyBorder="1" applyAlignment="1">
      <alignment horizontal="center" vertical="center"/>
    </xf>
    <xf numFmtId="0" fontId="1" fillId="3" borderId="87" xfId="5" applyNumberFormat="1" applyFont="1" applyFill="1" applyBorder="1" applyAlignment="1">
      <alignment horizontal="center" vertical="center"/>
    </xf>
    <xf numFmtId="0" fontId="1" fillId="3" borderId="16" xfId="5" applyNumberFormat="1" applyFont="1" applyFill="1" applyBorder="1" applyAlignment="1">
      <alignment horizontal="center" vertical="center" wrapText="1"/>
    </xf>
    <xf numFmtId="0" fontId="1" fillId="3" borderId="88" xfId="5" applyNumberFormat="1" applyFont="1" applyFill="1" applyBorder="1" applyAlignment="1">
      <alignment horizontal="center" vertical="center"/>
    </xf>
    <xf numFmtId="0" fontId="1" fillId="3" borderId="89" xfId="5" applyNumberFormat="1" applyFont="1" applyFill="1" applyBorder="1" applyAlignment="1">
      <alignment horizontal="center" vertical="center"/>
    </xf>
    <xf numFmtId="0" fontId="1" fillId="3" borderId="90" xfId="5" applyNumberFormat="1" applyFont="1" applyFill="1" applyBorder="1" applyAlignment="1">
      <alignment horizontal="center" vertical="center"/>
    </xf>
    <xf numFmtId="0" fontId="1" fillId="3" borderId="91" xfId="5" applyNumberFormat="1" applyFont="1" applyFill="1" applyBorder="1" applyAlignment="1">
      <alignment horizontal="center" vertical="center"/>
    </xf>
    <xf numFmtId="0" fontId="1" fillId="3" borderId="92" xfId="5" applyNumberFormat="1" applyFont="1" applyFill="1" applyBorder="1" applyAlignment="1">
      <alignment horizontal="center" vertical="center"/>
    </xf>
    <xf numFmtId="0" fontId="1" fillId="3" borderId="93" xfId="5" applyNumberFormat="1" applyFont="1" applyFill="1" applyBorder="1" applyAlignment="1">
      <alignment horizontal="center" vertical="center"/>
    </xf>
    <xf numFmtId="0" fontId="1" fillId="3" borderId="95" xfId="5" applyNumberFormat="1" applyFont="1" applyFill="1" applyBorder="1" applyAlignment="1">
      <alignment horizontal="center" vertical="center"/>
    </xf>
    <xf numFmtId="0" fontId="1" fillId="3" borderId="96" xfId="5" applyNumberFormat="1" applyFont="1" applyFill="1" applyBorder="1" applyAlignment="1">
      <alignment horizontal="center" vertical="center"/>
    </xf>
    <xf numFmtId="0" fontId="1" fillId="3" borderId="80" xfId="5" applyNumberFormat="1" applyFont="1" applyFill="1" applyBorder="1" applyAlignment="1">
      <alignment horizontal="center" vertical="center" wrapText="1"/>
    </xf>
    <xf numFmtId="0" fontId="1" fillId="3" borderId="45" xfId="5" applyNumberFormat="1" applyFont="1" applyFill="1" applyBorder="1" applyAlignment="1">
      <alignment horizontal="center" vertical="center"/>
    </xf>
    <xf numFmtId="0" fontId="1" fillId="3" borderId="97" xfId="5" applyNumberFormat="1" applyFont="1" applyFill="1" applyBorder="1" applyAlignment="1">
      <alignment horizontal="center" vertical="center"/>
    </xf>
    <xf numFmtId="0" fontId="1" fillId="3" borderId="44" xfId="5" applyNumberFormat="1" applyFont="1" applyFill="1" applyBorder="1" applyAlignment="1">
      <alignment horizontal="center" vertical="center"/>
    </xf>
    <xf numFmtId="0" fontId="1" fillId="4" borderId="0" xfId="5" applyFill="1" applyBorder="1" applyAlignment="1">
      <alignment vertical="center"/>
    </xf>
    <xf numFmtId="0" fontId="1" fillId="3" borderId="6" xfId="5" applyNumberFormat="1" applyFont="1" applyFill="1" applyBorder="1" applyAlignment="1">
      <alignment horizontal="center" vertical="center" wrapText="1"/>
    </xf>
    <xf numFmtId="0" fontId="1" fillId="3" borderId="26" xfId="5" applyNumberFormat="1" applyFont="1" applyFill="1" applyBorder="1" applyAlignment="1">
      <alignment horizontal="center" vertical="center" wrapText="1"/>
    </xf>
    <xf numFmtId="0" fontId="1" fillId="3" borderId="100" xfId="5" applyNumberFormat="1" applyFont="1" applyFill="1" applyBorder="1" applyAlignment="1">
      <alignment horizontal="center" vertical="center"/>
    </xf>
    <xf numFmtId="0" fontId="1" fillId="3" borderId="100" xfId="5" applyNumberFormat="1" applyFont="1" applyFill="1" applyBorder="1" applyAlignment="1">
      <alignment horizontal="center" vertical="center" wrapText="1"/>
    </xf>
    <xf numFmtId="0" fontId="1" fillId="3" borderId="101" xfId="5" applyNumberFormat="1" applyFont="1" applyFill="1" applyBorder="1" applyAlignment="1">
      <alignment horizontal="center" vertical="center"/>
    </xf>
    <xf numFmtId="0" fontId="1" fillId="3" borderId="102" xfId="5" applyNumberFormat="1" applyFont="1" applyFill="1" applyBorder="1" applyAlignment="1">
      <alignment horizontal="center" vertical="center"/>
    </xf>
    <xf numFmtId="0" fontId="1" fillId="3" borderId="103" xfId="5" applyNumberFormat="1" applyFont="1" applyFill="1" applyBorder="1" applyAlignment="1">
      <alignment horizontal="center" vertical="center"/>
    </xf>
    <xf numFmtId="0" fontId="1" fillId="3" borderId="101" xfId="5" applyNumberFormat="1" applyFont="1" applyFill="1" applyBorder="1" applyAlignment="1">
      <alignment horizontal="center" vertical="center" wrapText="1"/>
    </xf>
    <xf numFmtId="0" fontId="1" fillId="3" borderId="104" xfId="5" applyNumberFormat="1" applyFont="1" applyFill="1" applyBorder="1" applyAlignment="1">
      <alignment horizontal="left" vertical="center"/>
    </xf>
    <xf numFmtId="0" fontId="1" fillId="3" borderId="6" xfId="5" applyNumberFormat="1" applyFont="1" applyFill="1" applyBorder="1" applyAlignment="1">
      <alignment horizontal="left" vertical="center" wrapText="1"/>
    </xf>
    <xf numFmtId="0" fontId="1" fillId="5" borderId="9" xfId="5" applyFont="1" applyFill="1" applyBorder="1" applyAlignment="1">
      <alignment horizontal="center" vertical="center"/>
    </xf>
    <xf numFmtId="0" fontId="1" fillId="5" borderId="69" xfId="5" applyFont="1" applyFill="1" applyBorder="1" applyAlignment="1">
      <alignment horizontal="center" vertical="center"/>
    </xf>
    <xf numFmtId="0" fontId="1" fillId="5" borderId="18" xfId="5" applyFont="1" applyFill="1" applyBorder="1" applyAlignment="1">
      <alignment horizontal="center" vertical="center"/>
    </xf>
    <xf numFmtId="0" fontId="1" fillId="5" borderId="37" xfId="5" applyFont="1" applyFill="1" applyBorder="1" applyAlignment="1">
      <alignment horizontal="center" vertical="center"/>
    </xf>
    <xf numFmtId="0" fontId="1" fillId="5" borderId="105" xfId="5" applyFont="1" applyFill="1" applyBorder="1" applyAlignment="1">
      <alignment horizontal="center" vertical="center"/>
    </xf>
    <xf numFmtId="0" fontId="1" fillId="5" borderId="40" xfId="5" applyFont="1" applyFill="1" applyBorder="1" applyAlignment="1">
      <alignment horizontal="center" vertical="center"/>
    </xf>
    <xf numFmtId="0" fontId="1" fillId="5" borderId="106" xfId="5" applyNumberFormat="1" applyFont="1" applyFill="1" applyBorder="1" applyAlignment="1">
      <alignment horizontal="center" vertical="center"/>
    </xf>
    <xf numFmtId="0" fontId="1" fillId="5" borderId="69" xfId="5" applyFont="1" applyFill="1" applyBorder="1" applyAlignment="1">
      <alignment horizontal="left" vertical="center"/>
    </xf>
    <xf numFmtId="0" fontId="1" fillId="3" borderId="27" xfId="5" applyFont="1" applyFill="1" applyBorder="1" applyAlignment="1">
      <alignment horizontal="center" vertical="center"/>
    </xf>
    <xf numFmtId="0" fontId="1" fillId="3" borderId="32" xfId="5" applyFont="1" applyFill="1" applyBorder="1" applyAlignment="1">
      <alignment horizontal="center" vertical="center"/>
    </xf>
    <xf numFmtId="0" fontId="1" fillId="3" borderId="17" xfId="5" applyNumberFormat="1" applyFont="1" applyFill="1" applyBorder="1" applyAlignment="1">
      <alignment horizontal="center" vertical="center"/>
    </xf>
    <xf numFmtId="0" fontId="1" fillId="3" borderId="42" xfId="5" applyFont="1" applyFill="1" applyBorder="1" applyAlignment="1">
      <alignment horizontal="center" vertical="center"/>
    </xf>
    <xf numFmtId="0" fontId="1" fillId="3" borderId="8" xfId="5" applyFont="1" applyFill="1" applyBorder="1" applyAlignment="1">
      <alignment horizontal="center" vertical="center"/>
    </xf>
    <xf numFmtId="0" fontId="1" fillId="3" borderId="36" xfId="5" applyFont="1" applyFill="1" applyBorder="1" applyAlignment="1">
      <alignment horizontal="center" vertical="center"/>
    </xf>
    <xf numFmtId="0" fontId="1" fillId="3" borderId="107" xfId="5" applyFont="1" applyFill="1" applyBorder="1" applyAlignment="1">
      <alignment horizontal="center" vertical="center"/>
    </xf>
    <xf numFmtId="0" fontId="1" fillId="3" borderId="66" xfId="5" applyFont="1" applyFill="1" applyBorder="1" applyAlignment="1">
      <alignment horizontal="center" vertical="center"/>
    </xf>
    <xf numFmtId="0" fontId="1" fillId="5" borderId="66" xfId="5" applyFont="1" applyFill="1" applyBorder="1" applyAlignment="1">
      <alignment horizontal="center" vertical="center"/>
    </xf>
    <xf numFmtId="0" fontId="1" fillId="3" borderId="65" xfId="5" applyNumberFormat="1" applyFont="1" applyFill="1" applyBorder="1" applyAlignment="1">
      <alignment horizontal="center" vertical="center"/>
    </xf>
    <xf numFmtId="0" fontId="1" fillId="3" borderId="108" xfId="5" applyFont="1" applyFill="1" applyBorder="1" applyAlignment="1">
      <alignment horizontal="left" vertical="center"/>
    </xf>
    <xf numFmtId="0" fontId="1" fillId="3" borderId="70" xfId="5" applyFont="1" applyFill="1" applyBorder="1" applyAlignment="1">
      <alignment horizontal="left" vertical="center"/>
    </xf>
    <xf numFmtId="0" fontId="31" fillId="3" borderId="2" xfId="5" applyNumberFormat="1" applyFont="1" applyFill="1" applyBorder="1" applyAlignment="1">
      <alignment horizontal="center" vertical="center"/>
    </xf>
    <xf numFmtId="0" fontId="1" fillId="3" borderId="19" xfId="5" applyNumberFormat="1" applyFont="1" applyFill="1" applyBorder="1" applyAlignment="1" applyProtection="1">
      <alignment horizontal="left" vertical="center" wrapText="1"/>
      <protection locked="0"/>
    </xf>
    <xf numFmtId="0" fontId="1" fillId="5" borderId="69" xfId="5" applyNumberFormat="1" applyFont="1" applyFill="1" applyBorder="1" applyAlignment="1">
      <alignment horizontal="center" vertical="center"/>
    </xf>
    <xf numFmtId="0" fontId="1" fillId="5" borderId="109" xfId="5" applyNumberFormat="1" applyFont="1" applyFill="1" applyBorder="1" applyAlignment="1">
      <alignment horizontal="center" vertical="center"/>
    </xf>
    <xf numFmtId="0" fontId="1" fillId="5" borderId="110" xfId="5" applyNumberFormat="1" applyFont="1" applyFill="1" applyBorder="1" applyAlignment="1">
      <alignment horizontal="center" vertical="center"/>
    </xf>
    <xf numFmtId="0" fontId="1" fillId="5" borderId="111" xfId="5" applyNumberFormat="1" applyFont="1" applyFill="1" applyBorder="1" applyAlignment="1">
      <alignment horizontal="center" vertical="center"/>
    </xf>
    <xf numFmtId="0" fontId="1" fillId="3" borderId="8" xfId="5" applyNumberFormat="1" applyFont="1" applyFill="1" applyBorder="1" applyAlignment="1">
      <alignment horizontal="center" vertical="center" wrapText="1"/>
    </xf>
    <xf numFmtId="0" fontId="1" fillId="3" borderId="72" xfId="5" applyNumberFormat="1" applyFont="1" applyFill="1" applyBorder="1" applyAlignment="1">
      <alignment horizontal="center" vertical="center"/>
    </xf>
    <xf numFmtId="0" fontId="1" fillId="3" borderId="36" xfId="5" applyNumberFormat="1" applyFont="1" applyFill="1" applyBorder="1" applyAlignment="1">
      <alignment horizontal="center" vertical="center"/>
    </xf>
    <xf numFmtId="0" fontId="1" fillId="5" borderId="36" xfId="5" applyNumberFormat="1" applyFont="1" applyFill="1" applyBorder="1" applyAlignment="1">
      <alignment horizontal="center" vertical="center"/>
    </xf>
    <xf numFmtId="0" fontId="1" fillId="3" borderId="36" xfId="5" applyNumberFormat="1" applyFont="1" applyFill="1" applyBorder="1" applyAlignment="1" applyProtection="1">
      <alignment horizontal="center" vertical="center"/>
      <protection locked="0"/>
    </xf>
    <xf numFmtId="0" fontId="1" fillId="3" borderId="112" xfId="7" applyNumberFormat="1" applyFont="1" applyBorder="1">
      <alignment horizontal="center" vertical="center"/>
      <protection locked="0"/>
    </xf>
    <xf numFmtId="0" fontId="1" fillId="3" borderId="66" xfId="5" applyNumberFormat="1" applyFont="1" applyFill="1" applyBorder="1" applyAlignment="1">
      <alignment horizontal="center" vertical="center"/>
    </xf>
    <xf numFmtId="0" fontId="1" fillId="6" borderId="23" xfId="5" applyNumberFormat="1" applyFont="1" applyFill="1" applyBorder="1" applyAlignment="1">
      <alignment horizontal="center" vertical="center"/>
    </xf>
    <xf numFmtId="0" fontId="1" fillId="6" borderId="8" xfId="5" applyNumberFormat="1" applyFont="1" applyFill="1" applyBorder="1" applyAlignment="1">
      <alignment horizontal="center" vertical="center"/>
    </xf>
    <xf numFmtId="0" fontId="1" fillId="3" borderId="42" xfId="5" applyNumberFormat="1" applyFont="1" applyFill="1" applyBorder="1" applyAlignment="1">
      <alignment horizontal="center" vertical="center"/>
    </xf>
    <xf numFmtId="0" fontId="1" fillId="5" borderId="8" xfId="5" applyNumberFormat="1" applyFont="1" applyFill="1" applyBorder="1" applyAlignment="1">
      <alignment horizontal="center" vertical="center"/>
    </xf>
    <xf numFmtId="0" fontId="1" fillId="3" borderId="23" xfId="5" applyNumberFormat="1" applyFont="1" applyFill="1" applyBorder="1" applyAlignment="1" applyProtection="1">
      <alignment horizontal="center" vertical="center"/>
      <protection locked="0"/>
    </xf>
    <xf numFmtId="0" fontId="1" fillId="3" borderId="65" xfId="7" applyNumberFormat="1" applyBorder="1">
      <alignment horizontal="center" vertical="center"/>
      <protection locked="0"/>
    </xf>
    <xf numFmtId="0" fontId="1" fillId="3" borderId="8" xfId="5" applyNumberFormat="1" applyFont="1" applyFill="1" applyBorder="1" applyAlignment="1" applyProtection="1">
      <alignment horizontal="left" vertical="center" wrapText="1"/>
      <protection locked="0"/>
    </xf>
    <xf numFmtId="0" fontId="1" fillId="3" borderId="19" xfId="5" applyNumberFormat="1" applyFont="1" applyFill="1" applyBorder="1" applyAlignment="1" applyProtection="1">
      <alignment horizontal="center" vertical="center"/>
      <protection locked="0"/>
    </xf>
    <xf numFmtId="0" fontId="1" fillId="3" borderId="19" xfId="7" applyNumberFormat="1" applyBorder="1">
      <alignment horizontal="center" vertical="center"/>
      <protection locked="0"/>
    </xf>
    <xf numFmtId="0" fontId="1" fillId="5" borderId="79" xfId="5" applyNumberFormat="1" applyFont="1" applyFill="1" applyBorder="1" applyAlignment="1">
      <alignment horizontal="center" vertical="center"/>
    </xf>
    <xf numFmtId="0" fontId="1" fillId="3" borderId="30" xfId="5" applyNumberFormat="1" applyFont="1" applyFill="1" applyBorder="1" applyAlignment="1">
      <alignment horizontal="center" vertical="center"/>
    </xf>
    <xf numFmtId="0" fontId="1" fillId="5" borderId="79" xfId="5" applyNumberFormat="1" applyFont="1" applyFill="1" applyBorder="1" applyAlignment="1">
      <alignment horizontal="left" vertical="center" wrapText="1"/>
    </xf>
    <xf numFmtId="0" fontId="6" fillId="5" borderId="27" xfId="5" applyFont="1" applyFill="1" applyBorder="1" applyAlignment="1">
      <alignment horizontal="center" vertical="center"/>
    </xf>
    <xf numFmtId="0" fontId="6" fillId="5" borderId="30" xfId="5" applyFont="1" applyFill="1" applyBorder="1" applyAlignment="1">
      <alignment horizontal="center" vertical="center"/>
    </xf>
    <xf numFmtId="0" fontId="6" fillId="5" borderId="79" xfId="5" applyFont="1" applyFill="1" applyBorder="1" applyAlignment="1">
      <alignment horizontal="center" vertical="center"/>
    </xf>
    <xf numFmtId="0" fontId="6" fillId="5" borderId="32" xfId="5" applyFont="1" applyFill="1" applyBorder="1" applyAlignment="1">
      <alignment horizontal="center" vertical="center"/>
    </xf>
    <xf numFmtId="0" fontId="1" fillId="5" borderId="30" xfId="5" applyFont="1" applyFill="1" applyBorder="1" applyAlignment="1">
      <alignment horizontal="center" vertical="center"/>
    </xf>
    <xf numFmtId="0" fontId="1" fillId="5" borderId="79" xfId="5" applyFont="1" applyFill="1" applyBorder="1" applyAlignment="1">
      <alignment horizontal="center" vertical="center"/>
    </xf>
    <xf numFmtId="0" fontId="1" fillId="6" borderId="8" xfId="5" applyFont="1" applyFill="1" applyBorder="1" applyAlignment="1">
      <alignment horizontal="center" vertical="center"/>
    </xf>
    <xf numFmtId="0" fontId="1" fillId="6" borderId="17" xfId="5" applyFont="1" applyFill="1" applyBorder="1" applyAlignment="1">
      <alignment horizontal="center" vertical="center"/>
    </xf>
    <xf numFmtId="0" fontId="1" fillId="3" borderId="23" xfId="5" applyFont="1" applyFill="1" applyBorder="1" applyAlignment="1">
      <alignment horizontal="center" vertical="center"/>
    </xf>
    <xf numFmtId="0" fontId="1" fillId="3" borderId="8" xfId="5" applyNumberFormat="1" applyFont="1" applyFill="1" applyBorder="1" applyAlignment="1" applyProtection="1">
      <alignment horizontal="center" vertical="center"/>
      <protection locked="0"/>
    </xf>
    <xf numFmtId="0" fontId="22" fillId="3" borderId="42" xfId="5" applyNumberFormat="1" applyFont="1" applyFill="1" applyBorder="1" applyAlignment="1" applyProtection="1">
      <alignment horizontal="left" vertical="center" wrapText="1"/>
      <protection locked="0"/>
    </xf>
    <xf numFmtId="0" fontId="22" fillId="3" borderId="8" xfId="5" applyNumberFormat="1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/>
    </xf>
    <xf numFmtId="0" fontId="1" fillId="6" borderId="25" xfId="5" applyNumberFormat="1" applyFont="1" applyFill="1" applyBorder="1" applyAlignment="1">
      <alignment horizontal="center" vertical="center"/>
    </xf>
    <xf numFmtId="0" fontId="1" fillId="6" borderId="5" xfId="5" applyFont="1" applyFill="1" applyBorder="1" applyAlignment="1">
      <alignment horizontal="center" vertical="center"/>
    </xf>
    <xf numFmtId="0" fontId="1" fillId="6" borderId="16" xfId="5" applyFont="1" applyFill="1" applyBorder="1" applyAlignment="1">
      <alignment horizontal="center" vertical="center"/>
    </xf>
    <xf numFmtId="0" fontId="1" fillId="3" borderId="25" xfId="5" applyFont="1" applyFill="1" applyBorder="1" applyAlignment="1">
      <alignment horizontal="center" vertical="center"/>
    </xf>
    <xf numFmtId="0" fontId="1" fillId="3" borderId="7" xfId="5" applyFont="1" applyFill="1" applyBorder="1" applyAlignment="1">
      <alignment horizontal="center" vertical="center"/>
    </xf>
    <xf numFmtId="0" fontId="1" fillId="3" borderId="13" xfId="5" applyFont="1" applyFill="1" applyBorder="1" applyAlignment="1">
      <alignment horizontal="center" vertical="center"/>
    </xf>
    <xf numFmtId="0" fontId="1" fillId="3" borderId="16" xfId="5" applyFont="1" applyFill="1" applyBorder="1" applyAlignment="1">
      <alignment horizontal="center" vertical="center"/>
    </xf>
    <xf numFmtId="0" fontId="1" fillId="3" borderId="5" xfId="5" applyNumberFormat="1" applyFont="1" applyFill="1" applyBorder="1" applyAlignment="1" applyProtection="1">
      <alignment horizontal="center" vertical="center"/>
      <protection locked="0"/>
    </xf>
    <xf numFmtId="0" fontId="1" fillId="3" borderId="25" xfId="5" applyNumberFormat="1" applyFont="1" applyFill="1" applyBorder="1" applyAlignment="1" applyProtection="1">
      <alignment horizontal="center" vertical="center"/>
      <protection locked="0"/>
    </xf>
    <xf numFmtId="0" fontId="1" fillId="3" borderId="74" xfId="5" applyFont="1" applyFill="1" applyBorder="1" applyAlignment="1">
      <alignment horizontal="center" vertical="center"/>
    </xf>
    <xf numFmtId="0" fontId="2" fillId="3" borderId="74" xfId="5" applyNumberFormat="1" applyFont="1" applyFill="1" applyBorder="1" applyAlignment="1">
      <alignment horizontal="center" vertical="center"/>
    </xf>
    <xf numFmtId="0" fontId="2" fillId="3" borderId="18" xfId="5" applyNumberFormat="1" applyFont="1" applyFill="1" applyBorder="1" applyAlignment="1">
      <alignment horizontal="center" vertical="center"/>
    </xf>
    <xf numFmtId="0" fontId="2" fillId="6" borderId="69" xfId="5" applyNumberFormat="1" applyFont="1" applyFill="1" applyBorder="1" applyAlignment="1">
      <alignment horizontal="center" vertical="center"/>
    </xf>
    <xf numFmtId="0" fontId="2" fillId="6" borderId="18" xfId="5" applyNumberFormat="1" applyFont="1" applyFill="1" applyBorder="1" applyAlignment="1">
      <alignment horizontal="center" vertical="center"/>
    </xf>
    <xf numFmtId="0" fontId="2" fillId="3" borderId="69" xfId="5" applyNumberFormat="1" applyFont="1" applyFill="1" applyBorder="1" applyAlignment="1">
      <alignment horizontal="center" vertical="center"/>
    </xf>
    <xf numFmtId="0" fontId="2" fillId="3" borderId="9" xfId="5" applyNumberFormat="1" applyFont="1" applyFill="1" applyBorder="1" applyAlignment="1">
      <alignment horizontal="center" vertical="center"/>
    </xf>
    <xf numFmtId="0" fontId="2" fillId="5" borderId="9" xfId="5" applyNumberFormat="1" applyFont="1" applyFill="1" applyBorder="1" applyAlignment="1">
      <alignment horizontal="center" vertical="center"/>
    </xf>
    <xf numFmtId="0" fontId="1" fillId="3" borderId="69" xfId="7" applyNumberFormat="1" applyFont="1" applyBorder="1">
      <alignment horizontal="center" vertical="center"/>
      <protection locked="0"/>
    </xf>
    <xf numFmtId="0" fontId="1" fillId="3" borderId="9" xfId="5" applyFont="1" applyFill="1" applyBorder="1" applyAlignment="1">
      <alignment horizontal="center" vertical="center"/>
    </xf>
    <xf numFmtId="0" fontId="33" fillId="3" borderId="69" xfId="5" applyNumberFormat="1" applyFont="1" applyFill="1" applyBorder="1" applyAlignment="1" applyProtection="1">
      <alignment horizontal="left" vertical="center" wrapText="1"/>
      <protection locked="0"/>
    </xf>
    <xf numFmtId="0" fontId="1" fillId="6" borderId="17" xfId="5" applyNumberFormat="1" applyFont="1" applyFill="1" applyBorder="1" applyAlignment="1">
      <alignment horizontal="center" vertical="center"/>
    </xf>
    <xf numFmtId="0" fontId="2" fillId="3" borderId="65" xfId="5" applyNumberFormat="1" applyFont="1" applyFill="1" applyBorder="1" applyAlignment="1">
      <alignment horizontal="center" vertical="center"/>
    </xf>
    <xf numFmtId="0" fontId="1" fillId="6" borderId="5" xfId="5" applyNumberFormat="1" applyFont="1" applyFill="1" applyBorder="1" applyAlignment="1">
      <alignment horizontal="center" vertical="center"/>
    </xf>
    <xf numFmtId="0" fontId="1" fillId="6" borderId="16" xfId="5" applyNumberFormat="1" applyFont="1" applyFill="1" applyBorder="1" applyAlignment="1">
      <alignment horizontal="center" vertical="center"/>
    </xf>
    <xf numFmtId="0" fontId="1" fillId="3" borderId="25" xfId="5" applyNumberFormat="1" applyFont="1" applyFill="1" applyBorder="1" applyAlignment="1">
      <alignment horizontal="center" vertical="center"/>
    </xf>
    <xf numFmtId="0" fontId="2" fillId="3" borderId="5" xfId="5" applyNumberFormat="1" applyFont="1" applyFill="1" applyBorder="1" applyAlignment="1">
      <alignment horizontal="center" vertical="center"/>
    </xf>
    <xf numFmtId="0" fontId="22" fillId="3" borderId="25" xfId="5" applyNumberFormat="1" applyFont="1" applyFill="1" applyBorder="1" applyAlignment="1" applyProtection="1">
      <alignment horizontal="left" vertical="center" wrapText="1"/>
      <protection locked="0"/>
    </xf>
    <xf numFmtId="0" fontId="33" fillId="3" borderId="5" xfId="5" applyNumberFormat="1" applyFont="1" applyFill="1" applyBorder="1" applyAlignment="1">
      <alignment horizontal="center" vertical="center"/>
    </xf>
    <xf numFmtId="0" fontId="2" fillId="6" borderId="9" xfId="5" applyNumberFormat="1" applyFont="1" applyFill="1" applyBorder="1" applyAlignment="1">
      <alignment horizontal="center" vertical="center"/>
    </xf>
    <xf numFmtId="0" fontId="1" fillId="3" borderId="40" xfId="5" applyFont="1" applyFill="1" applyBorder="1" applyAlignment="1">
      <alignment horizontal="center" vertical="center"/>
    </xf>
    <xf numFmtId="0" fontId="1" fillId="3" borderId="42" xfId="7" applyNumberFormat="1" applyFont="1" applyBorder="1">
      <alignment horizontal="center" vertical="center"/>
      <protection locked="0"/>
    </xf>
    <xf numFmtId="0" fontId="1" fillId="3" borderId="7" xfId="7" applyNumberFormat="1" applyFont="1" applyBorder="1">
      <alignment horizontal="center" vertical="center"/>
      <protection locked="0"/>
    </xf>
    <xf numFmtId="0" fontId="1" fillId="3" borderId="18" xfId="5" applyFont="1" applyFill="1" applyBorder="1" applyAlignment="1">
      <alignment horizontal="center" vertical="center"/>
    </xf>
    <xf numFmtId="0" fontId="1" fillId="6" borderId="69" xfId="5" applyFont="1" applyFill="1" applyBorder="1" applyAlignment="1">
      <alignment horizontal="center" vertical="center"/>
    </xf>
    <xf numFmtId="0" fontId="1" fillId="6" borderId="9" xfId="5" applyFont="1" applyFill="1" applyBorder="1" applyAlignment="1">
      <alignment horizontal="center" vertical="center"/>
    </xf>
    <xf numFmtId="0" fontId="1" fillId="6" borderId="18" xfId="5" applyFont="1" applyFill="1" applyBorder="1" applyAlignment="1">
      <alignment horizontal="center" vertical="center"/>
    </xf>
    <xf numFmtId="0" fontId="1" fillId="3" borderId="69" xfId="5" applyFont="1" applyFill="1" applyBorder="1" applyAlignment="1">
      <alignment horizontal="center" vertical="center"/>
    </xf>
    <xf numFmtId="0" fontId="1" fillId="3" borderId="106" xfId="5" applyFont="1" applyFill="1" applyBorder="1" applyAlignment="1">
      <alignment horizontal="center" vertical="center"/>
    </xf>
    <xf numFmtId="0" fontId="1" fillId="5" borderId="106" xfId="5" applyFont="1" applyFill="1" applyBorder="1" applyAlignment="1">
      <alignment horizontal="center" vertical="center"/>
    </xf>
    <xf numFmtId="0" fontId="29" fillId="3" borderId="1" xfId="5" applyNumberFormat="1" applyFont="1" applyFill="1" applyBorder="1" applyAlignment="1">
      <alignment horizontal="center" vertical="center"/>
    </xf>
    <xf numFmtId="0" fontId="29" fillId="3" borderId="3" xfId="5" applyNumberFormat="1" applyFont="1" applyFill="1" applyBorder="1" applyAlignment="1">
      <alignment horizontal="center" vertical="center"/>
    </xf>
    <xf numFmtId="0" fontId="1" fillId="3" borderId="70" xfId="5" applyNumberFormat="1" applyFont="1" applyFill="1" applyBorder="1" applyAlignment="1">
      <alignment horizontal="center" vertical="center"/>
    </xf>
    <xf numFmtId="0" fontId="1" fillId="3" borderId="42" xfId="5" applyNumberFormat="1" applyFont="1" applyFill="1" applyBorder="1" applyAlignment="1">
      <alignment horizontal="left" vertical="center" wrapText="1"/>
    </xf>
    <xf numFmtId="0" fontId="1" fillId="3" borderId="70" xfId="5" applyNumberFormat="1" applyFont="1" applyFill="1" applyBorder="1" applyAlignment="1">
      <alignment horizontal="left" vertical="center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2" fillId="3" borderId="12" xfId="5" applyNumberFormat="1" applyFont="1" applyFill="1" applyBorder="1" applyAlignment="1">
      <alignment horizontal="center" vertical="center"/>
    </xf>
    <xf numFmtId="0" fontId="2" fillId="3" borderId="1" xfId="5" applyNumberFormat="1" applyFont="1" applyFill="1" applyBorder="1" applyAlignment="1">
      <alignment horizontal="center" vertical="center" wrapText="1"/>
    </xf>
    <xf numFmtId="0" fontId="2" fillId="5" borderId="1" xfId="5" applyNumberFormat="1" applyFont="1" applyFill="1" applyBorder="1" applyAlignment="1">
      <alignment horizontal="center" vertical="center"/>
    </xf>
    <xf numFmtId="0" fontId="1" fillId="3" borderId="11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55" xfId="5" applyNumberFormat="1" applyFont="1" applyFill="1" applyBorder="1" applyAlignment="1">
      <alignment horizontal="center" vertical="center"/>
    </xf>
    <xf numFmtId="0" fontId="22" fillId="3" borderId="56" xfId="5" applyNumberFormat="1" applyFont="1" applyFill="1" applyBorder="1" applyAlignment="1">
      <alignment horizontal="center" vertical="center"/>
    </xf>
    <xf numFmtId="0" fontId="22" fillId="3" borderId="113" xfId="5" applyNumberFormat="1" applyFont="1" applyFill="1" applyBorder="1" applyAlignment="1" applyProtection="1">
      <alignment horizontal="left" vertical="center" wrapText="1"/>
      <protection locked="0"/>
    </xf>
    <xf numFmtId="0" fontId="1" fillId="3" borderId="56" xfId="5" applyFont="1" applyFill="1" applyBorder="1" applyAlignment="1">
      <alignment horizontal="center" vertical="center"/>
    </xf>
    <xf numFmtId="0" fontId="1" fillId="3" borderId="55" xfId="5" applyNumberFormat="1" applyFont="1" applyFill="1" applyBorder="1" applyAlignment="1" applyProtection="1">
      <alignment horizontal="center" vertical="center"/>
      <protection locked="0"/>
    </xf>
    <xf numFmtId="0" fontId="1" fillId="3" borderId="55" xfId="5" applyFont="1" applyFill="1" applyBorder="1" applyAlignment="1">
      <alignment horizontal="center" vertical="center"/>
    </xf>
    <xf numFmtId="0" fontId="1" fillId="3" borderId="56" xfId="5" applyNumberFormat="1" applyFont="1" applyFill="1" applyBorder="1" applyAlignment="1">
      <alignment horizontal="center" vertical="center"/>
    </xf>
    <xf numFmtId="0" fontId="1" fillId="5" borderId="56" xfId="5" applyNumberFormat="1" applyFont="1" applyFill="1" applyBorder="1" applyAlignment="1">
      <alignment horizontal="center" vertical="center"/>
    </xf>
    <xf numFmtId="0" fontId="1" fillId="3" borderId="113" xfId="5" applyFont="1" applyFill="1" applyBorder="1" applyAlignment="1">
      <alignment horizontal="center" vertical="center"/>
    </xf>
    <xf numFmtId="0" fontId="1" fillId="3" borderId="113" xfId="5" applyNumberFormat="1" applyFont="1" applyFill="1" applyBorder="1" applyAlignment="1">
      <alignment horizontal="center" vertical="center"/>
    </xf>
    <xf numFmtId="0" fontId="1" fillId="6" borderId="54" xfId="5" applyNumberFormat="1" applyFont="1" applyFill="1" applyBorder="1" applyAlignment="1">
      <alignment horizontal="center" vertical="center"/>
    </xf>
    <xf numFmtId="0" fontId="1" fillId="6" borderId="56" xfId="5" applyNumberFormat="1" applyFont="1" applyFill="1" applyBorder="1" applyAlignment="1">
      <alignment horizontal="center" vertical="center"/>
    </xf>
    <xf numFmtId="0" fontId="1" fillId="6" borderId="56" xfId="5" applyFont="1" applyFill="1" applyBorder="1" applyAlignment="1">
      <alignment horizontal="center" vertical="center"/>
    </xf>
    <xf numFmtId="0" fontId="1" fillId="6" borderId="113" xfId="5" applyNumberFormat="1" applyFont="1" applyFill="1" applyBorder="1" applyAlignment="1">
      <alignment horizontal="center" vertical="center"/>
    </xf>
    <xf numFmtId="0" fontId="1" fillId="3" borderId="54" xfId="5" applyNumberFormat="1" applyFont="1" applyFill="1" applyBorder="1" applyAlignment="1">
      <alignment horizontal="center" vertical="center"/>
    </xf>
    <xf numFmtId="0" fontId="1" fillId="3" borderId="64" xfId="5" applyNumberFormat="1" applyFont="1" applyFill="1" applyBorder="1" applyAlignment="1">
      <alignment horizontal="center" vertical="center"/>
    </xf>
    <xf numFmtId="0" fontId="22" fillId="3" borderId="114" xfId="5" applyNumberFormat="1" applyFont="1" applyFill="1" applyBorder="1" applyAlignment="1">
      <alignment horizontal="center" vertical="center"/>
    </xf>
    <xf numFmtId="0" fontId="33" fillId="3" borderId="115" xfId="5" applyNumberFormat="1" applyFont="1" applyFill="1" applyBorder="1" applyAlignment="1" applyProtection="1">
      <alignment horizontal="left" vertical="center" wrapText="1"/>
      <protection locked="0"/>
    </xf>
    <xf numFmtId="0" fontId="1" fillId="3" borderId="114" xfId="5" applyFont="1" applyFill="1" applyBorder="1" applyAlignment="1">
      <alignment horizontal="center" vertical="center"/>
    </xf>
    <xf numFmtId="0" fontId="1" fillId="3" borderId="116" xfId="5" applyNumberFormat="1" applyFont="1" applyFill="1" applyBorder="1" applyAlignment="1" applyProtection="1">
      <alignment horizontal="center" vertical="center"/>
      <protection locked="0"/>
    </xf>
    <xf numFmtId="0" fontId="1" fillId="3" borderId="116" xfId="5" applyFont="1" applyFill="1" applyBorder="1" applyAlignment="1">
      <alignment horizontal="center" vertical="center"/>
    </xf>
    <xf numFmtId="0" fontId="2" fillId="3" borderId="117" xfId="5" applyNumberFormat="1" applyFont="1" applyFill="1" applyBorder="1" applyAlignment="1">
      <alignment horizontal="center" vertical="center"/>
    </xf>
    <xf numFmtId="0" fontId="2" fillId="3" borderId="118" xfId="5" applyNumberFormat="1" applyFont="1" applyFill="1" applyBorder="1" applyAlignment="1">
      <alignment horizontal="center" vertical="center"/>
    </xf>
    <xf numFmtId="0" fontId="2" fillId="3" borderId="119" xfId="5" applyNumberFormat="1" applyFont="1" applyFill="1" applyBorder="1" applyAlignment="1">
      <alignment horizontal="center" vertical="center"/>
    </xf>
    <xf numFmtId="0" fontId="1" fillId="3" borderId="53" xfId="5" applyFont="1" applyFill="1" applyBorder="1" applyAlignment="1">
      <alignment horizontal="center" vertical="center"/>
    </xf>
    <xf numFmtId="0" fontId="2" fillId="3" borderId="120" xfId="5" applyNumberFormat="1" applyFont="1" applyFill="1" applyBorder="1" applyAlignment="1">
      <alignment horizontal="center" vertical="center"/>
    </xf>
    <xf numFmtId="0" fontId="1" fillId="3" borderId="65" xfId="5" applyFont="1" applyFill="1" applyBorder="1" applyAlignment="1">
      <alignment horizontal="center" vertical="center"/>
    </xf>
    <xf numFmtId="0" fontId="1" fillId="3" borderId="118" xfId="5" applyFont="1" applyFill="1" applyBorder="1" applyAlignment="1">
      <alignment horizontal="center" vertical="center"/>
    </xf>
    <xf numFmtId="0" fontId="2" fillId="3" borderId="115" xfId="5" applyNumberFormat="1" applyFont="1" applyFill="1" applyBorder="1" applyAlignment="1">
      <alignment horizontal="center" vertical="center"/>
    </xf>
    <xf numFmtId="0" fontId="1" fillId="6" borderId="12" xfId="5" applyFont="1" applyFill="1" applyBorder="1" applyAlignment="1">
      <alignment horizontal="center" vertical="center"/>
    </xf>
    <xf numFmtId="0" fontId="29" fillId="5" borderId="4" xfId="5" applyNumberFormat="1" applyFont="1" applyFill="1" applyBorder="1" applyAlignment="1">
      <alignment horizontal="center" vertical="center"/>
    </xf>
    <xf numFmtId="0" fontId="2" fillId="6" borderId="115" xfId="5" applyNumberFormat="1" applyFont="1" applyFill="1" applyBorder="1" applyAlignment="1">
      <alignment horizontal="center" vertical="center"/>
    </xf>
    <xf numFmtId="0" fontId="1" fillId="3" borderId="17" xfId="5" applyNumberFormat="1" applyFont="1" applyFill="1" applyBorder="1" applyAlignment="1">
      <alignment horizontal="center" vertical="center" wrapText="1"/>
    </xf>
    <xf numFmtId="0" fontId="1" fillId="6" borderId="24" xfId="5" applyNumberFormat="1" applyFont="1" applyFill="1" applyBorder="1" applyAlignment="1">
      <alignment horizontal="center" vertical="center"/>
    </xf>
    <xf numFmtId="0" fontId="1" fillId="3" borderId="121" xfId="5" applyNumberFormat="1" applyFont="1" applyFill="1" applyBorder="1" applyAlignment="1">
      <alignment horizontal="center" vertical="center"/>
    </xf>
    <xf numFmtId="0" fontId="29" fillId="3" borderId="67" xfId="5" applyNumberFormat="1" applyFont="1" applyFill="1" applyBorder="1" applyAlignment="1">
      <alignment horizontal="center" vertical="center"/>
    </xf>
    <xf numFmtId="0" fontId="29" fillId="3" borderId="63" xfId="5" applyNumberFormat="1" applyFont="1" applyFill="1" applyBorder="1" applyAlignment="1">
      <alignment horizontal="center" vertical="center"/>
    </xf>
    <xf numFmtId="0" fontId="1" fillId="3" borderId="122" xfId="5" applyNumberFormat="1" applyFont="1" applyFill="1" applyBorder="1" applyAlignment="1" applyProtection="1">
      <alignment horizontal="center" vertical="center"/>
      <protection locked="0"/>
    </xf>
    <xf numFmtId="0" fontId="1" fillId="5" borderId="123" xfId="5" applyNumberFormat="1" applyFont="1" applyFill="1" applyBorder="1" applyAlignment="1">
      <alignment horizontal="center" vertical="center"/>
    </xf>
    <xf numFmtId="0" fontId="1" fillId="3" borderId="112" xfId="5" applyNumberFormat="1" applyFont="1" applyFill="1" applyBorder="1" applyAlignment="1" applyProtection="1">
      <alignment horizontal="center" vertical="center"/>
      <protection locked="0"/>
    </xf>
    <xf numFmtId="0" fontId="1" fillId="3" borderId="124" xfId="5" applyNumberFormat="1" applyFont="1" applyFill="1" applyBorder="1" applyAlignment="1" applyProtection="1">
      <alignment horizontal="center" vertical="center"/>
      <protection locked="0"/>
    </xf>
    <xf numFmtId="0" fontId="1" fillId="5" borderId="125" xfId="5" applyNumberFormat="1" applyFont="1" applyFill="1" applyBorder="1" applyAlignment="1">
      <alignment horizontal="center" vertical="center"/>
    </xf>
    <xf numFmtId="0" fontId="1" fillId="6" borderId="42" xfId="5" applyFont="1" applyFill="1" applyBorder="1" applyAlignment="1">
      <alignment horizontal="center" vertical="center"/>
    </xf>
    <xf numFmtId="0" fontId="2" fillId="3" borderId="114" xfId="5" applyNumberFormat="1" applyFont="1" applyFill="1" applyBorder="1" applyAlignment="1">
      <alignment horizontal="center" vertical="center"/>
    </xf>
    <xf numFmtId="0" fontId="2" fillId="3" borderId="116" xfId="5" applyNumberFormat="1" applyFont="1" applyFill="1" applyBorder="1" applyAlignment="1">
      <alignment horizontal="center" vertical="center"/>
    </xf>
    <xf numFmtId="0" fontId="2" fillId="6" borderId="119" xfId="5" applyNumberFormat="1" applyFont="1" applyFill="1" applyBorder="1" applyAlignment="1">
      <alignment horizontal="center" vertical="center"/>
    </xf>
    <xf numFmtId="0" fontId="2" fillId="6" borderId="114" xfId="5" applyNumberFormat="1" applyFont="1" applyFill="1" applyBorder="1" applyAlignment="1">
      <alignment horizontal="center" vertical="center"/>
    </xf>
    <xf numFmtId="0" fontId="2" fillId="6" borderId="120" xfId="5" applyNumberFormat="1" applyFont="1" applyFill="1" applyBorder="1" applyAlignment="1">
      <alignment horizontal="center" vertical="center"/>
    </xf>
    <xf numFmtId="0" fontId="2" fillId="5" borderId="114" xfId="5" applyNumberFormat="1" applyFont="1" applyFill="1" applyBorder="1" applyAlignment="1">
      <alignment horizontal="center" vertical="center"/>
    </xf>
    <xf numFmtId="0" fontId="22" fillId="3" borderId="5" xfId="5" applyNumberFormat="1" applyFont="1" applyFill="1" applyBorder="1" applyAlignment="1">
      <alignment horizontal="center" vertical="center"/>
    </xf>
    <xf numFmtId="0" fontId="0" fillId="0" borderId="126" xfId="0" applyBorder="1"/>
    <xf numFmtId="0" fontId="20" fillId="0" borderId="0" xfId="0" applyFont="1"/>
    <xf numFmtId="0" fontId="20" fillId="0" borderId="12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9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7" borderId="129" xfId="0" applyFont="1" applyFill="1" applyBorder="1"/>
    <xf numFmtId="0" fontId="20" fillId="7" borderId="114" xfId="0" applyFont="1" applyFill="1" applyBorder="1"/>
    <xf numFmtId="0" fontId="20" fillId="7" borderId="117" xfId="0" applyFont="1" applyFill="1" applyBorder="1"/>
    <xf numFmtId="0" fontId="20" fillId="0" borderId="130" xfId="0" applyFont="1" applyBorder="1" applyAlignment="1">
      <alignment horizontal="center" vertical="center"/>
    </xf>
    <xf numFmtId="0" fontId="20" fillId="7" borderId="131" xfId="0" applyFont="1" applyFill="1" applyBorder="1"/>
    <xf numFmtId="0" fontId="20" fillId="0" borderId="1" xfId="0" applyFont="1" applyBorder="1"/>
    <xf numFmtId="0" fontId="20" fillId="0" borderId="88" xfId="0" applyFont="1" applyBorder="1"/>
    <xf numFmtId="0" fontId="20" fillId="0" borderId="5" xfId="0" applyFont="1" applyBorder="1"/>
    <xf numFmtId="0" fontId="20" fillId="0" borderId="16" xfId="0" applyFont="1" applyBorder="1"/>
    <xf numFmtId="0" fontId="16" fillId="4" borderId="129" xfId="5" applyFont="1" applyFill="1" applyBorder="1" applyAlignment="1">
      <alignment horizontal="center" vertical="center" textRotation="90" wrapText="1"/>
    </xf>
    <xf numFmtId="0" fontId="16" fillId="4" borderId="132" xfId="5" applyFont="1" applyFill="1" applyBorder="1" applyAlignment="1">
      <alignment horizontal="center" vertical="center" textRotation="90" wrapText="1"/>
    </xf>
    <xf numFmtId="0" fontId="16" fillId="4" borderId="133" xfId="5" applyFont="1" applyFill="1" applyBorder="1" applyAlignment="1">
      <alignment horizontal="center" vertical="center" textRotation="90" wrapText="1"/>
    </xf>
    <xf numFmtId="0" fontId="16" fillId="4" borderId="134" xfId="5" applyFont="1" applyFill="1" applyBorder="1" applyAlignment="1">
      <alignment horizontal="center" vertical="center" textRotation="90"/>
    </xf>
    <xf numFmtId="0" fontId="16" fillId="4" borderId="135" xfId="5" applyFont="1" applyFill="1" applyBorder="1" applyAlignment="1">
      <alignment horizontal="center" vertical="center" textRotation="90"/>
    </xf>
    <xf numFmtId="0" fontId="16" fillId="4" borderId="132" xfId="5" applyFont="1" applyFill="1" applyBorder="1" applyAlignment="1">
      <alignment horizontal="center" vertical="center" textRotation="90"/>
    </xf>
    <xf numFmtId="0" fontId="16" fillId="4" borderId="136" xfId="5" applyFont="1" applyFill="1" applyBorder="1" applyAlignment="1">
      <alignment horizontal="center" vertical="center" textRotation="90"/>
    </xf>
    <xf numFmtId="0" fontId="10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center" vertical="center"/>
      <protection locked="0"/>
    </xf>
    <xf numFmtId="0" fontId="8" fillId="2" borderId="0" xfId="3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0" xfId="3" applyFont="1" applyFill="1" applyBorder="1" applyAlignment="1" applyProtection="1">
      <alignment horizontal="left" vertical="top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21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12" fillId="2" borderId="0" xfId="3" applyFont="1" applyFill="1" applyBorder="1" applyAlignment="1" applyProtection="1">
      <alignment horizontal="center" vertical="top"/>
      <protection locked="0"/>
    </xf>
    <xf numFmtId="0" fontId="8" fillId="2" borderId="0" xfId="3" applyFont="1" applyFill="1" applyBorder="1" applyAlignment="1" applyProtection="1">
      <alignment horizontal="center" vertical="center"/>
      <protection locked="0"/>
    </xf>
    <xf numFmtId="49" fontId="21" fillId="2" borderId="13" xfId="3" applyNumberFormat="1" applyFont="1" applyFill="1" applyBorder="1" applyAlignment="1" applyProtection="1">
      <alignment horizontal="left" vertical="center"/>
      <protection locked="0"/>
    </xf>
    <xf numFmtId="0" fontId="16" fillId="2" borderId="13" xfId="3" applyNumberFormat="1" applyFont="1" applyFill="1" applyBorder="1" applyAlignment="1" applyProtection="1">
      <alignment horizontal="left" vertical="center"/>
      <protection locked="0"/>
    </xf>
    <xf numFmtId="0" fontId="21" fillId="2" borderId="13" xfId="3" applyNumberFormat="1" applyFont="1" applyFill="1" applyBorder="1" applyAlignment="1" applyProtection="1">
      <alignment horizontal="left" vertical="center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/>
      <protection locked="0"/>
    </xf>
    <xf numFmtId="0" fontId="10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3" applyFont="1" applyFill="1" applyBorder="1" applyAlignment="1" applyProtection="1">
      <alignment horizontal="center" vertical="top"/>
      <protection locked="0"/>
    </xf>
    <xf numFmtId="0" fontId="21" fillId="2" borderId="0" xfId="3" applyFont="1" applyFill="1" applyBorder="1" applyAlignment="1" applyProtection="1">
      <alignment horizontal="center" vertical="center" wrapText="1"/>
      <protection locked="0"/>
    </xf>
    <xf numFmtId="0" fontId="21" fillId="0" borderId="0" xfId="3" applyFont="1"/>
    <xf numFmtId="0" fontId="21" fillId="2" borderId="0" xfId="3" applyFont="1" applyFill="1" applyBorder="1" applyAlignment="1" applyProtection="1">
      <alignment horizontal="left" vertical="center"/>
      <protection locked="0"/>
    </xf>
    <xf numFmtId="0" fontId="17" fillId="2" borderId="0" xfId="3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 wrapText="1"/>
      <protection locked="0"/>
    </xf>
    <xf numFmtId="0" fontId="20" fillId="3" borderId="13" xfId="3" applyNumberFormat="1" applyFont="1" applyFill="1" applyBorder="1" applyAlignment="1" applyProtection="1">
      <alignment horizontal="left" vertical="center"/>
      <protection locked="0"/>
    </xf>
    <xf numFmtId="0" fontId="10" fillId="3" borderId="13" xfId="3" applyNumberFormat="1" applyFont="1" applyFill="1" applyBorder="1" applyAlignment="1" applyProtection="1">
      <alignment horizontal="left" vertical="center"/>
      <protection locked="0"/>
    </xf>
    <xf numFmtId="0" fontId="20" fillId="2" borderId="13" xfId="3" applyNumberFormat="1" applyFont="1" applyFill="1" applyBorder="1" applyAlignment="1" applyProtection="1">
      <alignment horizontal="left" vertical="center"/>
      <protection locked="0"/>
    </xf>
    <xf numFmtId="0" fontId="7" fillId="4" borderId="13" xfId="5" applyFont="1" applyFill="1" applyBorder="1" applyAlignment="1" applyProtection="1">
      <alignment vertical="center"/>
      <protection locked="0"/>
    </xf>
    <xf numFmtId="0" fontId="1" fillId="4" borderId="6" xfId="5" applyFont="1" applyFill="1" applyBorder="1" applyAlignment="1" applyProtection="1">
      <alignment horizontal="left" vertical="center"/>
      <protection locked="0"/>
    </xf>
    <xf numFmtId="0" fontId="1" fillId="4" borderId="0" xfId="5" applyFont="1" applyFill="1" applyAlignment="1" applyProtection="1">
      <alignment horizontal="left" vertical="center"/>
      <protection locked="0"/>
    </xf>
    <xf numFmtId="0" fontId="1" fillId="4" borderId="15" xfId="5" applyFont="1" applyFill="1" applyBorder="1" applyAlignment="1" applyProtection="1">
      <alignment horizontal="left" vertical="center"/>
      <protection locked="0"/>
    </xf>
    <xf numFmtId="0" fontId="1" fillId="3" borderId="2" xfId="5" applyNumberFormat="1" applyFont="1" applyFill="1" applyBorder="1" applyAlignment="1" applyProtection="1">
      <alignment horizontal="center" vertical="center"/>
      <protection locked="0"/>
    </xf>
    <xf numFmtId="0" fontId="1" fillId="3" borderId="11" xfId="5" applyNumberFormat="1" applyFont="1" applyFill="1" applyBorder="1" applyAlignment="1" applyProtection="1">
      <alignment horizontal="center" vertical="center"/>
      <protection locked="0"/>
    </xf>
    <xf numFmtId="0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5" applyFont="1" applyFill="1" applyBorder="1" applyAlignment="1" applyProtection="1">
      <alignment horizontal="center" vertical="center"/>
      <protection locked="0"/>
    </xf>
    <xf numFmtId="0" fontId="1" fillId="3" borderId="0" xfId="5" applyNumberFormat="1" applyFont="1" applyFill="1" applyBorder="1" applyAlignment="1" applyProtection="1">
      <alignment horizontal="center" vertical="center"/>
      <protection locked="0"/>
    </xf>
    <xf numFmtId="0" fontId="1" fillId="3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ill="1" applyBorder="1"/>
    <xf numFmtId="0" fontId="23" fillId="4" borderId="2" xfId="5" applyNumberFormat="1" applyFont="1" applyFill="1" applyBorder="1" applyAlignment="1" applyProtection="1">
      <alignment horizontal="center" vertical="center"/>
      <protection locked="0"/>
    </xf>
    <xf numFmtId="0" fontId="23" fillId="4" borderId="11" xfId="5" applyNumberFormat="1" applyFont="1" applyFill="1" applyBorder="1" applyAlignment="1" applyProtection="1">
      <alignment horizontal="center" vertical="center"/>
      <protection locked="0"/>
    </xf>
    <xf numFmtId="0" fontId="23" fillId="4" borderId="12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 applyProtection="1">
      <alignment horizontal="center" vertical="top" wrapText="1"/>
      <protection locked="0"/>
    </xf>
    <xf numFmtId="0" fontId="8" fillId="4" borderId="0" xfId="5" applyFont="1" applyFill="1" applyAlignment="1" applyProtection="1">
      <alignment horizontal="left" vertical="top"/>
      <protection locked="0"/>
    </xf>
    <xf numFmtId="0" fontId="1" fillId="4" borderId="0" xfId="5" applyFont="1" applyFill="1" applyAlignment="1" applyProtection="1">
      <alignment horizontal="left" vertical="top" wrapText="1"/>
      <protection locked="0"/>
    </xf>
    <xf numFmtId="0" fontId="1" fillId="4" borderId="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4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3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6" xfId="5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5" applyFont="1" applyFill="1" applyAlignment="1" applyProtection="1">
      <alignment horizontal="left" vertical="top"/>
      <protection locked="0"/>
    </xf>
    <xf numFmtId="0" fontId="1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1" xfId="5" applyNumberFormat="1" applyFont="1" applyFill="1" applyBorder="1" applyAlignment="1" applyProtection="1">
      <alignment horizontal="center" vertical="center"/>
      <protection locked="0"/>
    </xf>
    <xf numFmtId="49" fontId="1" fillId="4" borderId="3" xfId="5" applyNumberFormat="1" applyFont="1" applyFill="1" applyBorder="1" applyAlignment="1" applyProtection="1">
      <alignment horizontal="center" vertical="center" textRotation="90"/>
      <protection locked="0"/>
    </xf>
    <xf numFmtId="49" fontId="1" fillId="4" borderId="5" xfId="5" applyNumberFormat="1" applyFont="1" applyFill="1" applyBorder="1" applyAlignment="1" applyProtection="1">
      <alignment horizontal="center" vertical="center" textRotation="90"/>
      <protection locked="0"/>
    </xf>
    <xf numFmtId="49" fontId="1" fillId="3" borderId="2" xfId="5" applyNumberFormat="1" applyFont="1" applyFill="1" applyBorder="1" applyAlignment="1" applyProtection="1">
      <alignment horizontal="center" vertical="center"/>
      <protection locked="0"/>
    </xf>
    <xf numFmtId="49" fontId="1" fillId="3" borderId="11" xfId="5" applyNumberFormat="1" applyFont="1" applyFill="1" applyBorder="1" applyAlignment="1" applyProtection="1">
      <alignment horizontal="center" vertical="center"/>
      <protection locked="0"/>
    </xf>
    <xf numFmtId="49" fontId="1" fillId="3" borderId="12" xfId="5" applyNumberFormat="1" applyFont="1" applyFill="1" applyBorder="1" applyAlignment="1" applyProtection="1">
      <alignment horizontal="center" vertical="center"/>
      <protection locked="0"/>
    </xf>
    <xf numFmtId="0" fontId="1" fillId="4" borderId="0" xfId="5" applyFont="1" applyFill="1" applyAlignment="1">
      <alignment wrapText="1"/>
    </xf>
    <xf numFmtId="0" fontId="1" fillId="3" borderId="29" xfId="5" applyFont="1" applyFill="1" applyBorder="1" applyAlignment="1" applyProtection="1">
      <alignment horizontal="left" vertical="center" wrapText="1"/>
      <protection locked="0"/>
    </xf>
    <xf numFmtId="0" fontId="1" fillId="3" borderId="64" xfId="5" applyFont="1" applyFill="1" applyBorder="1" applyAlignment="1" applyProtection="1">
      <alignment horizontal="left" vertical="center" wrapText="1"/>
      <protection locked="0"/>
    </xf>
    <xf numFmtId="0" fontId="1" fillId="3" borderId="25" xfId="5" applyFont="1" applyFill="1" applyBorder="1" applyAlignment="1" applyProtection="1">
      <alignment horizontal="left" vertical="center" wrapText="1"/>
      <protection locked="0"/>
    </xf>
    <xf numFmtId="0" fontId="30" fillId="4" borderId="0" xfId="5" applyFont="1" applyFill="1" applyAlignment="1">
      <alignment wrapText="1"/>
    </xf>
    <xf numFmtId="0" fontId="1" fillId="3" borderId="67" xfId="5" applyFont="1" applyFill="1" applyBorder="1" applyAlignment="1" applyProtection="1">
      <alignment horizontal="center" vertical="center" textRotation="90" wrapText="1"/>
      <protection locked="0"/>
    </xf>
    <xf numFmtId="0" fontId="1" fillId="3" borderId="74" xfId="5" applyFont="1" applyFill="1" applyBorder="1" applyAlignment="1" applyProtection="1">
      <alignment horizontal="center" vertical="center" textRotation="90" wrapText="1"/>
      <protection locked="0"/>
    </xf>
    <xf numFmtId="0" fontId="1" fillId="3" borderId="14" xfId="5" applyFont="1" applyFill="1" applyBorder="1" applyAlignment="1" applyProtection="1">
      <alignment horizontal="center" vertical="center" textRotation="90" wrapText="1"/>
      <protection locked="0"/>
    </xf>
    <xf numFmtId="0" fontId="1" fillId="3" borderId="16" xfId="5" applyFont="1" applyFill="1" applyBorder="1" applyAlignment="1" applyProtection="1">
      <alignment horizontal="center" vertical="center" textRotation="90" wrapText="1"/>
      <protection locked="0"/>
    </xf>
    <xf numFmtId="165" fontId="1" fillId="3" borderId="11" xfId="5" applyNumberFormat="1" applyFont="1" applyFill="1" applyBorder="1" applyAlignment="1">
      <alignment horizontal="center" vertical="center"/>
    </xf>
    <xf numFmtId="165" fontId="1" fillId="3" borderId="12" xfId="5" applyNumberFormat="1" applyFont="1" applyFill="1" applyBorder="1" applyAlignment="1">
      <alignment horizontal="center" vertical="center"/>
    </xf>
    <xf numFmtId="165" fontId="1" fillId="3" borderId="2" xfId="5" applyNumberFormat="1" applyFont="1" applyFill="1" applyBorder="1" applyAlignment="1">
      <alignment horizontal="center" vertical="center"/>
    </xf>
    <xf numFmtId="165" fontId="1" fillId="3" borderId="73" xfId="5" applyNumberFormat="1" applyFont="1" applyFill="1" applyBorder="1" applyAlignment="1">
      <alignment horizontal="center" vertical="center"/>
    </xf>
    <xf numFmtId="0" fontId="2" fillId="3" borderId="3" xfId="5" applyFont="1" applyFill="1" applyBorder="1" applyAlignment="1" applyProtection="1">
      <alignment horizontal="center" vertical="center" textRotation="90" wrapText="1"/>
      <protection locked="0"/>
    </xf>
    <xf numFmtId="0" fontId="2" fillId="3" borderId="10" xfId="5" applyFont="1" applyFill="1" applyBorder="1" applyAlignment="1" applyProtection="1">
      <alignment horizontal="center" vertical="center" textRotation="90" wrapText="1"/>
      <protection locked="0"/>
    </xf>
    <xf numFmtId="0" fontId="2" fillId="3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20" xfId="5" applyFont="1" applyFill="1" applyBorder="1" applyAlignment="1" applyProtection="1">
      <alignment horizontal="center" vertical="center" wrapText="1"/>
      <protection locked="0"/>
    </xf>
    <xf numFmtId="0" fontId="1" fillId="3" borderId="0" xfId="5" applyFont="1" applyFill="1" applyBorder="1" applyAlignment="1" applyProtection="1">
      <alignment horizontal="center" vertical="center" wrapText="1"/>
      <protection locked="0"/>
    </xf>
    <xf numFmtId="0" fontId="1" fillId="3" borderId="13" xfId="5" applyFont="1" applyFill="1" applyBorder="1" applyAlignment="1" applyProtection="1">
      <alignment horizontal="center" vertical="center" wrapText="1"/>
      <protection locked="0"/>
    </xf>
    <xf numFmtId="0" fontId="1" fillId="3" borderId="76" xfId="5" applyFont="1" applyFill="1" applyBorder="1" applyAlignment="1" applyProtection="1">
      <alignment horizontal="center" vertical="center" textRotation="90" wrapText="1"/>
      <protection locked="0"/>
    </xf>
    <xf numFmtId="0" fontId="1" fillId="3" borderId="75" xfId="5" applyFont="1" applyFill="1" applyBorder="1" applyAlignment="1" applyProtection="1">
      <alignment horizontal="center" vertical="center" textRotation="90" wrapText="1"/>
      <protection locked="0"/>
    </xf>
    <xf numFmtId="0" fontId="1" fillId="3" borderId="3" xfId="5" applyFont="1" applyFill="1" applyBorder="1" applyAlignment="1" applyProtection="1">
      <alignment horizontal="center" vertical="center" textRotation="90" wrapText="1"/>
      <protection locked="0"/>
    </xf>
    <xf numFmtId="0" fontId="1" fillId="3" borderId="10" xfId="5" applyFont="1" applyFill="1" applyBorder="1" applyAlignment="1" applyProtection="1">
      <alignment horizontal="center" vertical="center" textRotation="90" wrapText="1"/>
      <protection locked="0"/>
    </xf>
    <xf numFmtId="0" fontId="1" fillId="3" borderId="5" xfId="5" applyFont="1" applyFill="1" applyBorder="1" applyAlignment="1" applyProtection="1">
      <alignment horizontal="center" vertical="center" textRotation="90" wrapText="1"/>
      <protection locked="0"/>
    </xf>
    <xf numFmtId="0" fontId="1" fillId="3" borderId="11" xfId="5" applyNumberFormat="1" applyFont="1" applyFill="1" applyBorder="1" applyAlignment="1">
      <alignment horizontal="right" vertical="center"/>
    </xf>
    <xf numFmtId="0" fontId="1" fillId="3" borderId="12" xfId="5" applyNumberFormat="1" applyFont="1" applyFill="1" applyBorder="1" applyAlignment="1">
      <alignment horizontal="right" vertical="center"/>
    </xf>
    <xf numFmtId="0" fontId="1" fillId="3" borderId="2" xfId="5" applyNumberFormat="1" applyFont="1" applyFill="1" applyBorder="1" applyAlignment="1">
      <alignment horizontal="left" vertical="center"/>
    </xf>
    <xf numFmtId="0" fontId="1" fillId="3" borderId="11" xfId="5" applyNumberFormat="1" applyFont="1" applyFill="1" applyBorder="1" applyAlignment="1">
      <alignment horizontal="left" vertical="center"/>
    </xf>
    <xf numFmtId="0" fontId="1" fillId="3" borderId="12" xfId="5" applyNumberFormat="1" applyFont="1" applyFill="1" applyBorder="1" applyAlignment="1">
      <alignment horizontal="left" vertical="center"/>
    </xf>
    <xf numFmtId="0" fontId="1" fillId="3" borderId="60" xfId="5" applyNumberFormat="1" applyFont="1" applyFill="1" applyBorder="1" applyAlignment="1">
      <alignment horizontal="center" vertical="center" textRotation="255" wrapText="1"/>
    </xf>
    <xf numFmtId="0" fontId="1" fillId="3" borderId="51" xfId="5" applyNumberFormat="1" applyFont="1" applyFill="1" applyBorder="1" applyAlignment="1">
      <alignment horizontal="center" vertical="center" textRotation="255" wrapText="1"/>
    </xf>
    <xf numFmtId="0" fontId="1" fillId="3" borderId="86" xfId="5" applyNumberFormat="1" applyFont="1" applyFill="1" applyBorder="1" applyAlignment="1">
      <alignment horizontal="center" vertical="center" textRotation="255" wrapText="1"/>
    </xf>
    <xf numFmtId="165" fontId="1" fillId="3" borderId="21" xfId="5" applyNumberFormat="1" applyFont="1" applyFill="1" applyBorder="1" applyAlignment="1">
      <alignment horizontal="center" vertical="center"/>
    </xf>
    <xf numFmtId="0" fontId="14" fillId="3" borderId="2" xfId="5" applyNumberFormat="1" applyFont="1" applyFill="1" applyBorder="1" applyAlignment="1">
      <alignment horizontal="center" vertical="center"/>
    </xf>
    <xf numFmtId="0" fontId="1" fillId="3" borderId="11" xfId="5" applyNumberFormat="1" applyFont="1" applyFill="1" applyBorder="1" applyAlignment="1">
      <alignment horizontal="center" vertical="center"/>
    </xf>
    <xf numFmtId="0" fontId="1" fillId="3" borderId="57" xfId="5" applyNumberFormat="1" applyFont="1" applyFill="1" applyBorder="1" applyAlignment="1">
      <alignment horizontal="center" vertical="center"/>
    </xf>
    <xf numFmtId="0" fontId="1" fillId="11" borderId="11" xfId="5" applyFont="1" applyFill="1" applyBorder="1" applyAlignment="1" applyProtection="1">
      <alignment horizontal="center" vertical="center"/>
      <protection locked="0"/>
    </xf>
    <xf numFmtId="0" fontId="1" fillId="11" borderId="12" xfId="5" applyFont="1" applyFill="1" applyBorder="1" applyAlignment="1" applyProtection="1">
      <alignment horizontal="center" vertical="center"/>
      <protection locked="0"/>
    </xf>
    <xf numFmtId="0" fontId="1" fillId="3" borderId="11" xfId="5" applyFont="1" applyFill="1" applyBorder="1" applyAlignment="1" applyProtection="1">
      <alignment horizontal="center" vertical="center" wrapText="1"/>
      <protection locked="0"/>
    </xf>
    <xf numFmtId="0" fontId="1" fillId="3" borderId="12" xfId="5" applyFont="1" applyFill="1" applyBorder="1" applyAlignment="1" applyProtection="1">
      <alignment horizontal="center" vertical="center" wrapText="1"/>
      <protection locked="0"/>
    </xf>
    <xf numFmtId="0" fontId="1" fillId="3" borderId="2" xfId="5" applyFont="1" applyFill="1" applyBorder="1" applyAlignment="1" applyProtection="1">
      <alignment horizontal="center" vertical="center" wrapText="1"/>
      <protection locked="0"/>
    </xf>
    <xf numFmtId="0" fontId="1" fillId="3" borderId="73" xfId="5" applyFont="1" applyFill="1" applyBorder="1" applyAlignment="1" applyProtection="1">
      <alignment horizontal="center" vertical="center" wrapText="1"/>
      <protection locked="0"/>
    </xf>
    <xf numFmtId="0" fontId="1" fillId="3" borderId="14" xfId="5" applyFont="1" applyFill="1" applyBorder="1" applyAlignment="1" applyProtection="1">
      <alignment horizontal="center" vertical="center" textRotation="90"/>
      <protection locked="0"/>
    </xf>
    <xf numFmtId="0" fontId="1" fillId="3" borderId="16" xfId="5" applyFont="1" applyFill="1" applyBorder="1" applyAlignment="1" applyProtection="1">
      <alignment horizontal="center" vertical="center" textRotation="90"/>
      <protection locked="0"/>
    </xf>
    <xf numFmtId="0" fontId="1" fillId="3" borderId="29" xfId="5" applyFont="1" applyFill="1" applyBorder="1" applyAlignment="1" applyProtection="1">
      <alignment horizontal="center" vertical="center" textRotation="90"/>
      <protection locked="0"/>
    </xf>
    <xf numFmtId="0" fontId="1" fillId="3" borderId="25" xfId="5" applyFont="1" applyFill="1" applyBorder="1" applyAlignment="1" applyProtection="1">
      <alignment horizontal="center" vertical="center" textRotation="90"/>
      <protection locked="0"/>
    </xf>
    <xf numFmtId="0" fontId="1" fillId="3" borderId="63" xfId="5" applyFont="1" applyFill="1" applyBorder="1" applyAlignment="1" applyProtection="1">
      <alignment horizontal="center" vertical="center" wrapText="1"/>
      <protection locked="0"/>
    </xf>
    <xf numFmtId="0" fontId="1" fillId="3" borderId="1" xfId="5" applyFont="1" applyFill="1" applyBorder="1" applyAlignment="1" applyProtection="1">
      <alignment horizontal="center" vertical="center" wrapText="1"/>
      <protection locked="0"/>
    </xf>
    <xf numFmtId="0" fontId="1" fillId="3" borderId="21" xfId="5" applyFont="1" applyFill="1" applyBorder="1" applyAlignment="1" applyProtection="1">
      <alignment horizontal="center" vertical="center" wrapText="1"/>
      <protection locked="0"/>
    </xf>
    <xf numFmtId="0" fontId="1" fillId="3" borderId="7" xfId="5" applyFont="1" applyFill="1" applyBorder="1" applyAlignment="1" applyProtection="1">
      <alignment horizontal="center" vertical="center" wrapText="1"/>
      <protection locked="0"/>
    </xf>
    <xf numFmtId="0" fontId="1" fillId="3" borderId="71" xfId="5" applyFont="1" applyFill="1" applyBorder="1" applyAlignment="1" applyProtection="1">
      <alignment horizontal="center" vertical="center" wrapText="1"/>
      <protection locked="0"/>
    </xf>
    <xf numFmtId="0" fontId="1" fillId="3" borderId="11" xfId="5" applyFont="1" applyFill="1" applyBorder="1" applyAlignment="1" applyProtection="1">
      <alignment horizontal="center" vertical="center"/>
      <protection locked="0"/>
    </xf>
    <xf numFmtId="0" fontId="1" fillId="3" borderId="12" xfId="5" applyFont="1" applyFill="1" applyBorder="1" applyAlignment="1" applyProtection="1">
      <alignment horizontal="center" vertical="center"/>
      <protection locked="0"/>
    </xf>
    <xf numFmtId="0" fontId="1" fillId="3" borderId="73" xfId="5" applyFont="1" applyFill="1" applyBorder="1" applyAlignment="1" applyProtection="1">
      <alignment horizontal="center" vertical="center"/>
      <protection locked="0"/>
    </xf>
    <xf numFmtId="0" fontId="1" fillId="3" borderId="2" xfId="5" applyFont="1" applyFill="1" applyBorder="1" applyAlignment="1" applyProtection="1">
      <alignment horizontal="center" vertical="center"/>
      <protection locked="0"/>
    </xf>
    <xf numFmtId="0" fontId="1" fillId="11" borderId="2" xfId="5" applyFont="1" applyFill="1" applyBorder="1" applyAlignment="1" applyProtection="1">
      <alignment horizontal="center" vertical="center"/>
      <protection locked="0"/>
    </xf>
    <xf numFmtId="0" fontId="1" fillId="11" borderId="38" xfId="5" applyFont="1" applyFill="1" applyBorder="1" applyAlignment="1" applyProtection="1">
      <alignment horizontal="center" vertical="center"/>
      <protection locked="0"/>
    </xf>
    <xf numFmtId="0" fontId="6" fillId="3" borderId="1" xfId="5" applyNumberFormat="1" applyFont="1" applyFill="1" applyBorder="1" applyAlignment="1">
      <alignment horizontal="center" vertical="center"/>
    </xf>
    <xf numFmtId="0" fontId="1" fillId="3" borderId="45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44" xfId="5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5" applyNumberFormat="1" applyFont="1" applyFill="1" applyBorder="1" applyAlignment="1">
      <alignment horizontal="right" vertical="center"/>
    </xf>
    <xf numFmtId="0" fontId="1" fillId="3" borderId="13" xfId="5" applyNumberFormat="1" applyFont="1" applyFill="1" applyBorder="1" applyAlignment="1">
      <alignment horizontal="right" vertical="center"/>
    </xf>
    <xf numFmtId="0" fontId="1" fillId="3" borderId="16" xfId="5" applyNumberFormat="1" applyFont="1" applyFill="1" applyBorder="1" applyAlignment="1">
      <alignment horizontal="right" vertical="center"/>
    </xf>
    <xf numFmtId="0" fontId="1" fillId="3" borderId="4" xfId="5" applyNumberFormat="1" applyFont="1" applyFill="1" applyBorder="1" applyAlignment="1">
      <alignment horizontal="right" vertical="center"/>
    </xf>
    <xf numFmtId="0" fontId="1" fillId="3" borderId="20" xfId="5" applyNumberFormat="1" applyFont="1" applyFill="1" applyBorder="1" applyAlignment="1">
      <alignment horizontal="right" vertical="center"/>
    </xf>
    <xf numFmtId="0" fontId="1" fillId="3" borderId="14" xfId="5" applyNumberFormat="1" applyFont="1" applyFill="1" applyBorder="1" applyAlignment="1">
      <alignment horizontal="right" vertical="center"/>
    </xf>
    <xf numFmtId="0" fontId="1" fillId="5" borderId="3" xfId="5" applyFont="1" applyFill="1" applyBorder="1" applyAlignment="1" applyProtection="1">
      <alignment horizontal="center" vertical="center" textRotation="90"/>
      <protection locked="0"/>
    </xf>
    <xf numFmtId="0" fontId="1" fillId="5" borderId="10" xfId="5" applyFont="1" applyFill="1" applyBorder="1" applyAlignment="1" applyProtection="1">
      <alignment horizontal="center" vertical="center" textRotation="90"/>
      <protection locked="0"/>
    </xf>
    <xf numFmtId="0" fontId="1" fillId="5" borderId="5" xfId="5" applyFont="1" applyFill="1" applyBorder="1" applyAlignment="1" applyProtection="1">
      <alignment horizontal="center" vertical="center" textRotation="90"/>
      <protection locked="0"/>
    </xf>
    <xf numFmtId="0" fontId="1" fillId="3" borderId="29" xfId="5" applyFont="1" applyFill="1" applyBorder="1" applyAlignment="1" applyProtection="1">
      <alignment horizontal="center" vertical="center" textRotation="135" wrapText="1"/>
      <protection locked="0"/>
    </xf>
    <xf numFmtId="0" fontId="1" fillId="3" borderId="64" xfId="5" applyFont="1" applyFill="1" applyBorder="1" applyAlignment="1" applyProtection="1">
      <alignment horizontal="center" vertical="center" textRotation="135" wrapText="1"/>
      <protection locked="0"/>
    </xf>
    <xf numFmtId="0" fontId="1" fillId="3" borderId="25" xfId="5" applyFont="1" applyFill="1" applyBorder="1" applyAlignment="1" applyProtection="1">
      <alignment horizontal="center" vertical="center" textRotation="135" wrapText="1"/>
      <protection locked="0"/>
    </xf>
    <xf numFmtId="0" fontId="1" fillId="3" borderId="77" xfId="5" applyFont="1" applyFill="1" applyBorder="1" applyAlignment="1" applyProtection="1">
      <alignment horizontal="center" vertical="center" textRotation="90" wrapText="1"/>
      <protection locked="0"/>
    </xf>
    <xf numFmtId="0" fontId="1" fillId="3" borderId="76" xfId="5" applyFont="1" applyFill="1" applyBorder="1" applyAlignment="1" applyProtection="1">
      <alignment horizontal="center" vertical="center" wrapText="1"/>
      <protection locked="0"/>
    </xf>
    <xf numFmtId="0" fontId="1" fillId="3" borderId="78" xfId="5" applyFont="1" applyFill="1" applyBorder="1" applyAlignment="1" applyProtection="1">
      <alignment horizontal="center" vertical="center" wrapText="1"/>
      <protection locked="0"/>
    </xf>
    <xf numFmtId="0" fontId="1" fillId="3" borderId="75" xfId="5" applyFont="1" applyFill="1" applyBorder="1" applyAlignment="1" applyProtection="1">
      <alignment horizontal="center" vertical="center" wrapText="1"/>
      <protection locked="0"/>
    </xf>
    <xf numFmtId="0" fontId="1" fillId="3" borderId="4" xfId="5" applyNumberFormat="1" applyFont="1" applyFill="1" applyBorder="1" applyAlignment="1">
      <alignment horizontal="center" vertical="center"/>
    </xf>
    <xf numFmtId="0" fontId="1" fillId="3" borderId="20" xfId="5" applyNumberFormat="1" applyFont="1" applyFill="1" applyBorder="1" applyAlignment="1">
      <alignment horizontal="center" vertical="center"/>
    </xf>
    <xf numFmtId="0" fontId="1" fillId="3" borderId="94" xfId="5" applyNumberFormat="1" applyFont="1" applyFill="1" applyBorder="1" applyAlignment="1">
      <alignment horizontal="center" vertical="center"/>
    </xf>
    <xf numFmtId="0" fontId="1" fillId="3" borderId="55" xfId="5" applyNumberFormat="1" applyFont="1" applyFill="1" applyBorder="1" applyAlignment="1">
      <alignment horizontal="center" vertical="center"/>
    </xf>
    <xf numFmtId="0" fontId="1" fillId="3" borderId="53" xfId="5" applyNumberFormat="1" applyFont="1" applyFill="1" applyBorder="1" applyAlignment="1">
      <alignment horizontal="center" vertical="center"/>
    </xf>
    <xf numFmtId="0" fontId="1" fillId="3" borderId="3" xfId="5" applyFont="1" applyFill="1" applyBorder="1" applyAlignment="1" applyProtection="1">
      <alignment horizontal="center" vertical="center"/>
      <protection locked="0"/>
    </xf>
    <xf numFmtId="0" fontId="1" fillId="3" borderId="10" xfId="5" applyFont="1" applyFill="1" applyBorder="1" applyAlignment="1" applyProtection="1">
      <alignment horizontal="center" vertical="center"/>
      <protection locked="0"/>
    </xf>
    <xf numFmtId="0" fontId="1" fillId="3" borderId="5" xfId="5" applyFont="1" applyFill="1" applyBorder="1" applyAlignment="1" applyProtection="1">
      <alignment horizontal="center" vertical="center"/>
      <protection locked="0"/>
    </xf>
    <xf numFmtId="0" fontId="31" fillId="3" borderId="2" xfId="5" applyNumberFormat="1" applyFont="1" applyFill="1" applyBorder="1" applyAlignment="1">
      <alignment horizontal="center" vertical="center"/>
    </xf>
    <xf numFmtId="0" fontId="31" fillId="3" borderId="12" xfId="5" applyNumberFormat="1" applyFont="1" applyFill="1" applyBorder="1" applyAlignment="1">
      <alignment horizontal="center" vertical="center"/>
    </xf>
    <xf numFmtId="0" fontId="1" fillId="3" borderId="29" xfId="5" applyFont="1" applyFill="1" applyBorder="1" applyAlignment="1" applyProtection="1">
      <alignment horizontal="center" vertical="center" textRotation="90" wrapText="1"/>
      <protection locked="0"/>
    </xf>
    <xf numFmtId="0" fontId="1" fillId="3" borderId="25" xfId="5" applyFont="1" applyFill="1" applyBorder="1" applyAlignment="1" applyProtection="1">
      <alignment horizontal="center" vertical="center" textRotation="90" wrapText="1"/>
      <protection locked="0"/>
    </xf>
    <xf numFmtId="0" fontId="1" fillId="11" borderId="21" xfId="5" applyFont="1" applyFill="1" applyBorder="1" applyAlignment="1" applyProtection="1">
      <alignment horizontal="center" vertical="center"/>
      <protection locked="0"/>
    </xf>
    <xf numFmtId="0" fontId="1" fillId="11" borderId="73" xfId="5" applyFont="1" applyFill="1" applyBorder="1" applyAlignment="1" applyProtection="1">
      <alignment horizontal="center" vertical="center"/>
      <protection locked="0"/>
    </xf>
    <xf numFmtId="0" fontId="1" fillId="3" borderId="1" xfId="5" applyFont="1" applyFill="1" applyBorder="1" applyAlignment="1" applyProtection="1">
      <alignment horizontal="center" vertical="center" textRotation="90" wrapText="1"/>
      <protection locked="0"/>
    </xf>
    <xf numFmtId="0" fontId="1" fillId="3" borderId="6" xfId="5" applyFont="1" applyFill="1" applyBorder="1" applyAlignment="1" applyProtection="1">
      <alignment horizontal="center" vertical="center" textRotation="90" wrapText="1"/>
      <protection locked="0"/>
    </xf>
    <xf numFmtId="0" fontId="1" fillId="3" borderId="7" xfId="5" applyFont="1" applyFill="1" applyBorder="1" applyAlignment="1" applyProtection="1">
      <alignment horizontal="center" vertical="center" textRotation="90" wrapText="1"/>
      <protection locked="0"/>
    </xf>
    <xf numFmtId="0" fontId="1" fillId="3" borderId="99" xfId="5" applyNumberFormat="1" applyFont="1" applyFill="1" applyBorder="1" applyAlignment="1">
      <alignment horizontal="center" vertical="center"/>
    </xf>
    <xf numFmtId="0" fontId="1" fillId="3" borderId="46" xfId="5" applyNumberFormat="1" applyFont="1" applyFill="1" applyBorder="1" applyAlignment="1">
      <alignment horizontal="center" vertical="center"/>
    </xf>
    <xf numFmtId="0" fontId="1" fillId="3" borderId="98" xfId="5" applyNumberFormat="1" applyFont="1" applyFill="1" applyBorder="1" applyAlignment="1">
      <alignment horizontal="center" vertical="center"/>
    </xf>
    <xf numFmtId="0" fontId="31" fillId="3" borderId="2" xfId="5" applyNumberFormat="1" applyFont="1" applyFill="1" applyBorder="1" applyAlignment="1">
      <alignment horizontal="right" vertical="center"/>
    </xf>
    <xf numFmtId="0" fontId="31" fillId="3" borderId="11" xfId="5" applyNumberFormat="1" applyFont="1" applyFill="1" applyBorder="1" applyAlignment="1">
      <alignment horizontal="right" vertical="center"/>
    </xf>
    <xf numFmtId="0" fontId="31" fillId="3" borderId="12" xfId="5" applyNumberFormat="1" applyFont="1" applyFill="1" applyBorder="1" applyAlignment="1">
      <alignment horizontal="right" vertical="center"/>
    </xf>
    <xf numFmtId="0" fontId="13" fillId="10" borderId="0" xfId="4" applyNumberFormat="1" applyFont="1" applyFill="1" applyBorder="1" applyAlignment="1">
      <alignment horizontal="left" vertical="center"/>
    </xf>
    <xf numFmtId="0" fontId="13" fillId="10" borderId="15" xfId="4" applyNumberFormat="1" applyFont="1" applyFill="1" applyBorder="1" applyAlignment="1">
      <alignment horizontal="left" vertical="center"/>
    </xf>
    <xf numFmtId="0" fontId="13" fillId="9" borderId="0" xfId="4" applyFont="1" applyFill="1" applyAlignment="1">
      <alignment horizontal="left" vertical="center" wrapText="1"/>
    </xf>
    <xf numFmtId="0" fontId="13" fillId="9" borderId="15" xfId="4" applyFont="1" applyFill="1" applyBorder="1" applyAlignment="1">
      <alignment horizontal="left" vertical="center" wrapText="1"/>
    </xf>
    <xf numFmtId="0" fontId="17" fillId="3" borderId="88" xfId="5" applyNumberFormat="1" applyFont="1" applyFill="1" applyBorder="1" applyAlignment="1" applyProtection="1">
      <alignment horizontal="center" vertical="center"/>
      <protection locked="0"/>
    </xf>
    <xf numFmtId="0" fontId="17" fillId="3" borderId="84" xfId="5" applyNumberFormat="1" applyFont="1" applyFill="1" applyBorder="1" applyAlignment="1" applyProtection="1">
      <alignment horizontal="center" vertical="center"/>
      <protection locked="0"/>
    </xf>
    <xf numFmtId="0" fontId="17" fillId="3" borderId="12" xfId="5" applyNumberFormat="1" applyFont="1" applyFill="1" applyBorder="1" applyAlignment="1" applyProtection="1">
      <alignment horizontal="center" vertical="center" wrapText="1"/>
      <protection locked="0"/>
    </xf>
    <xf numFmtId="0" fontId="17" fillId="3" borderId="20" xfId="5" applyNumberFormat="1" applyFont="1" applyFill="1" applyBorder="1" applyAlignment="1" applyProtection="1">
      <alignment horizontal="center" vertical="center" wrapText="1"/>
      <protection locked="0"/>
    </xf>
    <xf numFmtId="0" fontId="17" fillId="4" borderId="85" xfId="5" applyFont="1" applyFill="1" applyBorder="1" applyAlignment="1">
      <alignment horizontal="center" vertical="center"/>
    </xf>
    <xf numFmtId="0" fontId="17" fillId="4" borderId="56" xfId="5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/>
      <protection locked="0"/>
    </xf>
    <xf numFmtId="0" fontId="13" fillId="2" borderId="1" xfId="4" applyFont="1" applyFill="1" applyBorder="1" applyAlignment="1" applyProtection="1">
      <alignment horizontal="center" vertical="center"/>
      <protection locked="0"/>
    </xf>
    <xf numFmtId="0" fontId="13" fillId="12" borderId="5" xfId="4" applyNumberFormat="1" applyFont="1" applyFill="1" applyBorder="1" applyAlignment="1" applyProtection="1">
      <alignment horizontal="left" vertical="center" wrapText="1"/>
      <protection locked="0"/>
    </xf>
    <xf numFmtId="0" fontId="13" fillId="13" borderId="5" xfId="4" applyNumberFormat="1" applyFont="1" applyFill="1" applyBorder="1" applyAlignment="1" applyProtection="1">
      <alignment horizontal="left" vertical="center"/>
      <protection locked="0"/>
    </xf>
    <xf numFmtId="164" fontId="13" fillId="13" borderId="5" xfId="4" applyNumberFormat="1" applyFont="1" applyFill="1" applyBorder="1" applyAlignment="1" applyProtection="1">
      <alignment horizontal="left" vertical="center"/>
      <protection locked="0"/>
    </xf>
    <xf numFmtId="0" fontId="13" fillId="12" borderId="5" xfId="4" applyNumberFormat="1" applyFont="1" applyFill="1" applyBorder="1" applyAlignment="1" applyProtection="1">
      <alignment horizontal="left" vertical="center" wrapText="1"/>
      <protection locked="0"/>
    </xf>
    <xf numFmtId="0" fontId="13" fillId="12" borderId="1" xfId="4" applyNumberFormat="1" applyFont="1" applyFill="1" applyBorder="1" applyAlignment="1" applyProtection="1">
      <alignment horizontal="left" vertical="center" wrapText="1"/>
      <protection locked="0"/>
    </xf>
    <xf numFmtId="0" fontId="13" fillId="13" borderId="1" xfId="4" applyNumberFormat="1" applyFont="1" applyFill="1" applyBorder="1" applyAlignment="1" applyProtection="1">
      <alignment horizontal="left" vertical="center"/>
      <protection locked="0"/>
    </xf>
    <xf numFmtId="164" fontId="13" fillId="13" borderId="1" xfId="4" applyNumberFormat="1" applyFont="1" applyFill="1" applyBorder="1" applyAlignment="1" applyProtection="1">
      <alignment horizontal="left" vertical="center"/>
      <protection locked="0"/>
    </xf>
    <xf numFmtId="0" fontId="13" fillId="12" borderId="1" xfId="4" applyNumberFormat="1" applyFont="1" applyFill="1" applyBorder="1" applyAlignment="1" applyProtection="1">
      <alignment horizontal="left" vertical="center" wrapText="1"/>
      <protection locked="0"/>
    </xf>
    <xf numFmtId="0" fontId="13" fillId="12" borderId="2" xfId="4" applyNumberFormat="1" applyFont="1" applyFill="1" applyBorder="1" applyAlignment="1" applyProtection="1">
      <alignment horizontal="left" vertical="center" wrapText="1"/>
      <protection locked="0"/>
    </xf>
    <xf numFmtId="0" fontId="13" fillId="12" borderId="12" xfId="4" applyNumberFormat="1" applyFont="1" applyFill="1" applyBorder="1" applyAlignment="1" applyProtection="1">
      <alignment horizontal="left" vertical="center" wrapText="1"/>
      <protection locked="0"/>
    </xf>
    <xf numFmtId="0" fontId="13" fillId="13" borderId="0" xfId="4" applyFont="1" applyFill="1" applyAlignment="1">
      <alignment horizontal="left" vertical="center"/>
    </xf>
    <xf numFmtId="0" fontId="13" fillId="12" borderId="1" xfId="4" applyNumberFormat="1" applyFont="1" applyFill="1" applyBorder="1" applyAlignment="1">
      <alignment horizontal="left" vertical="center"/>
    </xf>
    <xf numFmtId="0" fontId="13" fillId="13" borderId="1" xfId="4" applyNumberFormat="1" applyFont="1" applyFill="1" applyBorder="1" applyAlignment="1">
      <alignment horizontal="left" vertical="center"/>
    </xf>
    <xf numFmtId="164" fontId="13" fillId="13" borderId="1" xfId="4" applyNumberFormat="1" applyFont="1" applyFill="1" applyBorder="1" applyAlignment="1">
      <alignment horizontal="left" vertical="center"/>
    </xf>
    <xf numFmtId="0" fontId="13" fillId="13" borderId="1" xfId="4" applyNumberFormat="1" applyFont="1" applyFill="1" applyBorder="1" applyAlignment="1">
      <alignment horizontal="left" vertical="center" wrapText="1"/>
    </xf>
    <xf numFmtId="0" fontId="13" fillId="12" borderId="3" xfId="4" applyNumberFormat="1" applyFont="1" applyFill="1" applyBorder="1" applyAlignment="1">
      <alignment horizontal="left" vertical="center"/>
    </xf>
    <xf numFmtId="0" fontId="13" fillId="12" borderId="15" xfId="4" applyNumberFormat="1" applyFont="1" applyFill="1" applyBorder="1" applyAlignment="1">
      <alignment horizontal="left" vertical="center"/>
    </xf>
    <xf numFmtId="0" fontId="13" fillId="13" borderId="10" xfId="0" applyFont="1" applyFill="1" applyBorder="1" applyAlignment="1">
      <alignment horizontal="left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3" fillId="13" borderId="5" xfId="0" applyFont="1" applyFill="1" applyBorder="1" applyAlignment="1">
      <alignment horizontal="left" vertical="center" wrapText="1"/>
    </xf>
    <xf numFmtId="0" fontId="13" fillId="5" borderId="114" xfId="5" applyNumberFormat="1" applyFont="1" applyFill="1" applyBorder="1" applyAlignment="1">
      <alignment horizontal="center" vertical="center"/>
    </xf>
    <xf numFmtId="0" fontId="13" fillId="5" borderId="116" xfId="5" applyNumberFormat="1" applyFont="1" applyFill="1" applyBorder="1" applyAlignment="1">
      <alignment horizontal="left" vertical="center" wrapText="1"/>
    </xf>
    <xf numFmtId="0" fontId="13" fillId="3" borderId="1" xfId="3" applyNumberFormat="1" applyFont="1" applyFill="1" applyBorder="1" applyAlignment="1">
      <alignment horizontal="center" vertical="center"/>
    </xf>
    <xf numFmtId="0" fontId="13" fillId="3" borderId="19" xfId="3" applyNumberFormat="1" applyFont="1" applyFill="1" applyBorder="1" applyAlignment="1" applyProtection="1">
      <alignment horizontal="left" vertical="center" wrapText="1"/>
      <protection locked="0"/>
    </xf>
    <xf numFmtId="0" fontId="13" fillId="3" borderId="1" xfId="5" applyNumberFormat="1" applyFont="1" applyFill="1" applyBorder="1" applyAlignment="1">
      <alignment horizontal="center" vertical="center"/>
    </xf>
    <xf numFmtId="0" fontId="20" fillId="7" borderId="116" xfId="0" applyFont="1" applyFill="1" applyBorder="1"/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5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4" borderId="116" xfId="5" applyFont="1" applyFill="1" applyBorder="1" applyAlignment="1">
      <alignment horizontal="center" vertical="center" textRotation="90" wrapText="1"/>
    </xf>
    <xf numFmtId="0" fontId="13" fillId="3" borderId="5" xfId="5" applyNumberFormat="1" applyFont="1" applyFill="1" applyBorder="1" applyAlignment="1">
      <alignment horizontal="center" vertical="center"/>
    </xf>
    <xf numFmtId="0" fontId="13" fillId="3" borderId="56" xfId="5" applyNumberFormat="1" applyFont="1" applyFill="1" applyBorder="1" applyAlignment="1">
      <alignment horizontal="center" vertical="center"/>
    </xf>
    <xf numFmtId="0" fontId="17" fillId="4" borderId="127" xfId="5" applyFont="1" applyFill="1" applyBorder="1" applyAlignment="1">
      <alignment horizontal="center" vertical="center"/>
    </xf>
    <xf numFmtId="0" fontId="17" fillId="4" borderId="131" xfId="5" applyFont="1" applyFill="1" applyBorder="1" applyAlignment="1">
      <alignment horizontal="center" vertical="center"/>
    </xf>
    <xf numFmtId="0" fontId="17" fillId="4" borderId="114" xfId="5" applyFont="1" applyFill="1" applyBorder="1" applyAlignment="1">
      <alignment horizontal="center" vertical="center"/>
    </xf>
    <xf numFmtId="0" fontId="17" fillId="4" borderId="116" xfId="5" applyFont="1" applyFill="1" applyBorder="1" applyAlignment="1">
      <alignment horizontal="center" vertical="center"/>
    </xf>
    <xf numFmtId="0" fontId="17" fillId="4" borderId="129" xfId="5" applyFont="1" applyFill="1" applyBorder="1" applyAlignment="1">
      <alignment horizontal="center" vertical="center"/>
    </xf>
    <xf numFmtId="0" fontId="13" fillId="3" borderId="88" xfId="3" applyNumberFormat="1" applyFont="1" applyFill="1" applyBorder="1" applyAlignment="1" applyProtection="1">
      <alignment horizontal="left" vertical="center" wrapText="1"/>
      <protection locked="0"/>
    </xf>
    <xf numFmtId="0" fontId="13" fillId="5" borderId="129" xfId="5" applyNumberFormat="1" applyFont="1" applyFill="1" applyBorder="1" applyAlignment="1">
      <alignment horizontal="left" vertical="center" wrapText="1"/>
    </xf>
    <xf numFmtId="0" fontId="35" fillId="7" borderId="137" xfId="0" applyFont="1" applyFill="1" applyBorder="1" applyAlignment="1">
      <alignment vertical="top" wrapText="1"/>
    </xf>
    <xf numFmtId="0" fontId="13" fillId="3" borderId="92" xfId="3" applyNumberFormat="1" applyFont="1" applyFill="1" applyBorder="1" applyAlignment="1" applyProtection="1">
      <alignment horizontal="left" vertical="center" wrapText="1"/>
      <protection locked="0"/>
    </xf>
    <xf numFmtId="0" fontId="13" fillId="3" borderId="88" xfId="5" applyNumberFormat="1" applyFont="1" applyFill="1" applyBorder="1" applyAlignment="1" applyProtection="1">
      <alignment horizontal="left" vertical="center" wrapText="1"/>
      <protection locked="0"/>
    </xf>
    <xf numFmtId="0" fontId="35" fillId="0" borderId="126" xfId="0" applyFont="1" applyBorder="1" applyAlignment="1">
      <alignment wrapText="1"/>
    </xf>
    <xf numFmtId="0" fontId="13" fillId="3" borderId="127" xfId="5" applyNumberFormat="1" applyFont="1" applyFill="1" applyBorder="1" applyAlignment="1" applyProtection="1">
      <alignment horizontal="left" vertical="center" wrapText="1"/>
      <protection locked="0"/>
    </xf>
    <xf numFmtId="0" fontId="35" fillId="0" borderId="92" xfId="0" applyFont="1" applyBorder="1" applyAlignment="1">
      <alignment wrapText="1"/>
    </xf>
    <xf numFmtId="0" fontId="35" fillId="7" borderId="129" xfId="0" applyFont="1" applyFill="1" applyBorder="1" applyAlignment="1">
      <alignment wrapText="1"/>
    </xf>
    <xf numFmtId="0" fontId="13" fillId="3" borderId="3" xfId="5" applyNumberFormat="1" applyFont="1" applyFill="1" applyBorder="1" applyAlignment="1">
      <alignment horizontal="center" vertical="center"/>
    </xf>
    <xf numFmtId="0" fontId="13" fillId="3" borderId="84" xfId="5" applyNumberFormat="1" applyFont="1" applyFill="1" applyBorder="1" applyAlignment="1" applyProtection="1">
      <alignment horizontal="left" vertical="center" wrapText="1"/>
      <protection locked="0"/>
    </xf>
    <xf numFmtId="0" fontId="13" fillId="5" borderId="131" xfId="5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3" xfId="2"/>
    <cellStyle name="Обычный 3 2" xfId="4"/>
    <cellStyle name="Обычный 4" xfId="3"/>
    <cellStyle name="Обычный 4 2" xfId="5"/>
    <cellStyle name="Стиль 1" xfId="6"/>
    <cellStyle name="Стиль 1 2" xfId="7"/>
    <cellStyle name="Стиль 2" xfId="8"/>
  </cellStyles>
  <dxfs count="0"/>
  <tableStyles count="0" defaultTableStyle="TableStyleMedium9" defaultPivotStyle="PivotStyleLight16"/>
  <colors>
    <mruColors>
      <color rgb="FF99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32"/>
  <sheetViews>
    <sheetView showGridLines="0" workbookViewId="0">
      <selection activeCell="AC30" sqref="AC30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7" customFormat="1" ht="24.75" customHeight="1">
      <c r="AJ1" s="15"/>
      <c r="AK1" s="15"/>
      <c r="AL1" s="15"/>
      <c r="AM1" s="486" t="s">
        <v>37</v>
      </c>
      <c r="AN1" s="486"/>
      <c r="AO1" s="486"/>
      <c r="AP1" s="486"/>
      <c r="AQ1" s="486"/>
      <c r="AR1" s="486"/>
      <c r="AS1" s="486"/>
      <c r="AT1" s="486"/>
      <c r="AU1" s="486"/>
      <c r="AV1" s="486"/>
      <c r="AW1" s="486"/>
      <c r="AX1" s="486"/>
      <c r="AY1" s="486"/>
    </row>
    <row r="2" spans="1:58" ht="21.75" customHeight="1">
      <c r="A2" s="481"/>
      <c r="B2" s="481"/>
      <c r="C2" s="48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16"/>
      <c r="AK2" s="16"/>
      <c r="AL2" s="487" t="s">
        <v>38</v>
      </c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11"/>
      <c r="AZ2" s="8"/>
      <c r="BA2" s="8"/>
      <c r="BB2" s="8"/>
      <c r="BC2" s="8"/>
      <c r="BD2" s="8"/>
      <c r="BE2" s="8"/>
      <c r="BF2" s="8"/>
    </row>
    <row r="3" spans="1:58" ht="11.25" customHeight="1">
      <c r="A3" s="472"/>
      <c r="B3" s="472"/>
      <c r="C3" s="47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16"/>
      <c r="AK3" s="16"/>
      <c r="AL3" s="485" t="s">
        <v>160</v>
      </c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12"/>
      <c r="AY3" s="12"/>
      <c r="AZ3" s="9"/>
      <c r="BA3" s="9"/>
      <c r="BB3" s="9"/>
      <c r="BC3" s="9"/>
      <c r="BD3" s="9"/>
      <c r="BE3" s="9"/>
      <c r="BF3" s="9"/>
    </row>
    <row r="4" spans="1:58" ht="18" customHeight="1">
      <c r="A4" s="472"/>
      <c r="B4" s="472"/>
      <c r="C4" s="47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16"/>
      <c r="AK4" s="16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12"/>
      <c r="AY4" s="13"/>
      <c r="AZ4" s="10"/>
      <c r="BA4" s="10"/>
      <c r="BB4" s="10"/>
      <c r="BC4" s="10"/>
      <c r="BD4" s="10"/>
      <c r="BE4" s="10"/>
      <c r="BF4" s="10"/>
    </row>
    <row r="5" spans="1:58" s="51" customFormat="1" ht="18" customHeight="1">
      <c r="A5" s="50"/>
      <c r="B5" s="50"/>
      <c r="C5" s="5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16"/>
      <c r="AK5" s="16"/>
      <c r="AL5" s="485" t="s">
        <v>349</v>
      </c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12"/>
      <c r="AY5" s="13"/>
      <c r="AZ5" s="10"/>
      <c r="BA5" s="10"/>
      <c r="BB5" s="10"/>
      <c r="BC5" s="10"/>
      <c r="BD5" s="10"/>
      <c r="BE5" s="10"/>
      <c r="BF5" s="10"/>
    </row>
    <row r="6" spans="1:58" ht="10.5" hidden="1" customHeight="1">
      <c r="A6" s="472"/>
      <c r="B6" s="472"/>
      <c r="C6" s="472"/>
      <c r="D6" s="4"/>
      <c r="E6" s="4"/>
      <c r="F6" s="482" t="s">
        <v>20</v>
      </c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2"/>
      <c r="Z6" s="482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2"/>
      <c r="AL6" s="482"/>
      <c r="AM6" s="482"/>
      <c r="AN6" s="482"/>
      <c r="AO6" s="482"/>
      <c r="AP6" s="482"/>
      <c r="AQ6" s="482"/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3"/>
    </row>
    <row r="7" spans="1:58" ht="40.5" customHeight="1">
      <c r="A7" s="472"/>
      <c r="B7" s="472"/>
      <c r="C7" s="472"/>
      <c r="D7" s="4"/>
      <c r="E7" s="4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2"/>
      <c r="AA7" s="482"/>
      <c r="AB7" s="482"/>
      <c r="AC7" s="482"/>
      <c r="AD7" s="482"/>
      <c r="AE7" s="482"/>
      <c r="AF7" s="482"/>
      <c r="AG7" s="482"/>
      <c r="AH7" s="482"/>
      <c r="AI7" s="482"/>
      <c r="AJ7" s="482"/>
      <c r="AK7" s="482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3"/>
    </row>
    <row r="8" spans="1:58" ht="11.25" customHeight="1">
      <c r="A8" s="483"/>
      <c r="B8" s="483"/>
      <c r="C8" s="483"/>
      <c r="D8" s="4"/>
      <c r="E8" s="4"/>
      <c r="F8" s="484" t="s">
        <v>21</v>
      </c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  <c r="BB8" s="3"/>
    </row>
    <row r="9" spans="1:58" ht="11.25" customHeight="1">
      <c r="A9" s="483"/>
      <c r="B9" s="483"/>
      <c r="C9" s="483"/>
      <c r="D9" s="4"/>
      <c r="E9" s="4"/>
      <c r="F9" s="484"/>
      <c r="G9" s="484"/>
      <c r="H9" s="484"/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4"/>
      <c r="Y9" s="484"/>
      <c r="Z9" s="484"/>
      <c r="AA9" s="484"/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3"/>
    </row>
    <row r="10" spans="1:58" ht="12" customHeight="1">
      <c r="A10" s="472"/>
      <c r="B10" s="472"/>
      <c r="C10" s="472"/>
      <c r="D10" s="4"/>
      <c r="E10" s="4"/>
      <c r="F10" s="473" t="s">
        <v>39</v>
      </c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3"/>
    </row>
    <row r="11" spans="1:58" ht="12" customHeight="1">
      <c r="A11" s="4"/>
      <c r="B11" s="4"/>
      <c r="C11" s="4"/>
      <c r="D11" s="4"/>
      <c r="E11" s="4"/>
      <c r="F11" s="474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4"/>
      <c r="BB11" s="3"/>
    </row>
    <row r="12" spans="1:58" ht="12" customHeight="1">
      <c r="A12" s="4"/>
      <c r="B12" s="4"/>
      <c r="C12" s="4"/>
      <c r="D12" s="4"/>
      <c r="E12" s="4"/>
      <c r="F12" s="474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4"/>
      <c r="BB12" s="3"/>
    </row>
    <row r="13" spans="1:58" ht="15.75" customHeight="1">
      <c r="A13" s="4"/>
      <c r="B13" s="4"/>
      <c r="C13" s="4"/>
      <c r="D13" s="4"/>
      <c r="E13" s="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3"/>
    </row>
    <row r="14" spans="1:58" ht="13.5" customHeight="1">
      <c r="A14" s="4"/>
      <c r="B14" s="4"/>
      <c r="C14" s="4"/>
      <c r="D14" s="4"/>
      <c r="E14" s="4"/>
      <c r="F14" s="476" t="s">
        <v>22</v>
      </c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3"/>
    </row>
    <row r="15" spans="1:58" ht="13.5" customHeight="1">
      <c r="A15" s="4"/>
      <c r="B15" s="4"/>
      <c r="C15" s="4"/>
      <c r="D15" s="4"/>
      <c r="E15" s="4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3"/>
    </row>
    <row r="16" spans="1:58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/>
      <c r="AS16" s="3"/>
      <c r="AT16" s="4"/>
      <c r="AU16" s="3"/>
      <c r="AV16" s="3"/>
      <c r="AW16" s="4"/>
      <c r="AX16" s="3"/>
      <c r="AY16" s="3"/>
      <c r="AZ16" s="4"/>
      <c r="BA16" s="3"/>
      <c r="BB16" s="3"/>
    </row>
    <row r="17" spans="1:54" ht="9.75" customHeight="1">
      <c r="A17" s="4"/>
      <c r="B17" s="4"/>
      <c r="C17" s="4"/>
      <c r="D17" s="4"/>
      <c r="E17" s="4"/>
      <c r="F17" s="477" t="s">
        <v>212</v>
      </c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3"/>
    </row>
    <row r="18" spans="1:54" ht="8.25" customHeight="1">
      <c r="A18" s="4"/>
      <c r="B18" s="4"/>
      <c r="C18" s="4"/>
      <c r="D18" s="4"/>
      <c r="E18" s="4"/>
      <c r="F18" s="477"/>
      <c r="G18" s="477"/>
      <c r="H18" s="477"/>
      <c r="I18" s="477"/>
      <c r="J18" s="477"/>
      <c r="K18" s="477"/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77"/>
      <c r="AM18" s="477"/>
      <c r="AN18" s="477"/>
      <c r="AO18" s="477"/>
      <c r="AP18" s="477"/>
      <c r="AQ18" s="477"/>
      <c r="AR18" s="477"/>
      <c r="AS18" s="477"/>
      <c r="AT18" s="477"/>
      <c r="AU18" s="477"/>
      <c r="AV18" s="477"/>
      <c r="AW18" s="477"/>
      <c r="AX18" s="477"/>
      <c r="AY18" s="477"/>
      <c r="AZ18" s="477"/>
      <c r="BA18" s="477"/>
      <c r="BB18" s="3"/>
    </row>
    <row r="19" spans="1:54" ht="16.5" customHeight="1">
      <c r="A19" s="4"/>
      <c r="B19" s="4"/>
      <c r="C19" s="4"/>
      <c r="D19" s="4"/>
      <c r="E19" s="4"/>
      <c r="F19" s="478" t="s">
        <v>245</v>
      </c>
      <c r="G19" s="478"/>
      <c r="H19" s="478"/>
      <c r="I19" s="478"/>
      <c r="J19" s="478"/>
      <c r="K19" s="17"/>
      <c r="L19" s="479" t="s">
        <v>246</v>
      </c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3"/>
    </row>
    <row r="20" spans="1:54" ht="16.5" customHeight="1">
      <c r="A20" s="4"/>
      <c r="B20" s="4"/>
      <c r="C20" s="4"/>
      <c r="D20" s="4"/>
      <c r="E20" s="4"/>
      <c r="F20" s="470" t="s">
        <v>23</v>
      </c>
      <c r="G20" s="470"/>
      <c r="H20" s="470"/>
      <c r="I20" s="470"/>
      <c r="J20" s="470"/>
      <c r="K20" s="470"/>
      <c r="L20" s="470" t="s">
        <v>24</v>
      </c>
      <c r="M20" s="470"/>
      <c r="N20" s="470"/>
      <c r="O20" s="470"/>
      <c r="P20" s="470"/>
      <c r="Q20" s="470"/>
      <c r="R20" s="470"/>
      <c r="S20" s="470"/>
      <c r="T20" s="470"/>
      <c r="U20" s="470"/>
      <c r="V20" s="470"/>
      <c r="W20" s="470"/>
      <c r="X20" s="470"/>
      <c r="Y20" s="470"/>
      <c r="Z20" s="470"/>
      <c r="AA20" s="470"/>
      <c r="AB20" s="470"/>
      <c r="AC20" s="470"/>
      <c r="AD20" s="470"/>
      <c r="AE20" s="470"/>
      <c r="AF20" s="470"/>
      <c r="AG20" s="470"/>
      <c r="AH20" s="470"/>
      <c r="AI20" s="470"/>
      <c r="AJ20" s="470"/>
      <c r="AK20" s="470"/>
      <c r="AL20" s="470"/>
      <c r="AM20" s="470"/>
      <c r="AN20" s="470"/>
      <c r="AO20" s="470"/>
      <c r="AP20" s="470"/>
      <c r="AQ20" s="470"/>
      <c r="AR20" s="470"/>
      <c r="AS20" s="470"/>
      <c r="AT20" s="470"/>
      <c r="AU20" s="470"/>
      <c r="AV20" s="470"/>
      <c r="AW20" s="470"/>
      <c r="AX20" s="470"/>
      <c r="AY20" s="470"/>
      <c r="AZ20" s="470"/>
      <c r="BA20" s="3"/>
      <c r="BB20" s="3"/>
    </row>
    <row r="21" spans="1:54" ht="16.5" customHeight="1">
      <c r="A21" s="4"/>
      <c r="B21" s="4"/>
      <c r="C21" s="4"/>
      <c r="D21" s="4"/>
      <c r="E21" s="4"/>
      <c r="F21" s="467" t="s">
        <v>25</v>
      </c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"/>
      <c r="U21" s="5"/>
      <c r="V21" s="467" t="s">
        <v>26</v>
      </c>
      <c r="W21" s="467"/>
      <c r="X21" s="467"/>
      <c r="Y21" s="467"/>
      <c r="Z21" s="490" t="s">
        <v>40</v>
      </c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3"/>
    </row>
    <row r="22" spans="1:54" ht="23.25" customHeight="1">
      <c r="A22" s="4"/>
      <c r="B22" s="4"/>
      <c r="C22" s="4"/>
      <c r="D22" s="4"/>
      <c r="E22" s="4"/>
      <c r="F22" s="467" t="s">
        <v>27</v>
      </c>
      <c r="G22" s="467"/>
      <c r="H22" s="467"/>
      <c r="I22" s="467"/>
      <c r="J22" s="467"/>
      <c r="K22" s="467"/>
      <c r="L22" s="489" t="s">
        <v>276</v>
      </c>
      <c r="M22" s="489"/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489"/>
      <c r="AS22" s="489"/>
      <c r="AT22" s="489"/>
      <c r="AU22" s="489"/>
      <c r="AV22" s="489"/>
      <c r="AW22" s="489"/>
      <c r="AX22" s="489"/>
      <c r="AY22" s="489"/>
      <c r="AZ22" s="489"/>
      <c r="BA22" s="489"/>
      <c r="BB22" s="3"/>
    </row>
    <row r="23" spans="1:54" ht="16.5" customHeight="1">
      <c r="A23" s="4"/>
      <c r="B23" s="4"/>
      <c r="C23" s="4"/>
      <c r="D23" s="4"/>
      <c r="E23" s="4"/>
      <c r="F23" s="467" t="s">
        <v>28</v>
      </c>
      <c r="G23" s="467"/>
      <c r="H23" s="467"/>
      <c r="I23" s="467"/>
      <c r="J23" s="467"/>
      <c r="K23" s="467"/>
      <c r="L23" s="492" t="s">
        <v>161</v>
      </c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9"/>
      <c r="AS23" s="19"/>
      <c r="AT23" s="18"/>
      <c r="AU23" s="19"/>
      <c r="AV23" s="19"/>
      <c r="AW23" s="18"/>
      <c r="AX23" s="19"/>
      <c r="AY23" s="19"/>
      <c r="AZ23" s="18"/>
      <c r="BA23" s="19"/>
      <c r="BB23" s="3"/>
    </row>
    <row r="24" spans="1:54" ht="16.5" customHeight="1">
      <c r="A24" s="4"/>
      <c r="B24" s="4"/>
      <c r="C24" s="4"/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  <c r="V24" s="5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5"/>
      <c r="AO24" s="4"/>
      <c r="AP24" s="4"/>
      <c r="AQ24" s="4"/>
      <c r="AR24" s="3"/>
      <c r="AS24" s="3"/>
      <c r="AT24" s="4"/>
      <c r="AU24" s="3"/>
      <c r="AV24" s="3"/>
      <c r="AW24" s="4"/>
      <c r="AX24" s="3"/>
      <c r="AY24" s="3"/>
      <c r="AZ24" s="4"/>
      <c r="BA24" s="3"/>
      <c r="BB24" s="3"/>
    </row>
    <row r="25" spans="1:54" ht="16.5" customHeight="1">
      <c r="A25" s="4"/>
      <c r="B25" s="4"/>
      <c r="C25" s="4"/>
      <c r="D25" s="4"/>
      <c r="E25" s="4"/>
      <c r="F25" s="467" t="s">
        <v>29</v>
      </c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"/>
      <c r="S25" s="480" t="s">
        <v>280</v>
      </c>
      <c r="T25" s="480"/>
      <c r="U25" s="480"/>
      <c r="V25" s="480"/>
      <c r="W25" s="480"/>
      <c r="X25" s="4"/>
      <c r="Y25" s="4"/>
      <c r="Z25" s="467" t="s">
        <v>30</v>
      </c>
      <c r="AA25" s="467"/>
      <c r="AB25" s="467"/>
      <c r="AC25" s="467"/>
      <c r="AD25" s="467"/>
      <c r="AE25" s="467"/>
      <c r="AF25" s="467"/>
      <c r="AG25" s="467"/>
      <c r="AH25" s="467"/>
      <c r="AI25" s="467"/>
      <c r="AJ25" s="465">
        <v>2022</v>
      </c>
      <c r="AK25" s="465"/>
      <c r="AL25" s="465"/>
      <c r="AM25" s="465"/>
      <c r="AN25" s="5"/>
      <c r="AO25" s="4"/>
      <c r="AP25" s="4"/>
      <c r="AQ25" s="4"/>
      <c r="AR25" s="3"/>
      <c r="AS25" s="3"/>
      <c r="AT25" s="4"/>
      <c r="AU25" s="3"/>
      <c r="AV25" s="3"/>
      <c r="AW25" s="4"/>
      <c r="AX25" s="3"/>
      <c r="AY25" s="3"/>
      <c r="AZ25" s="4"/>
      <c r="BA25" s="3"/>
      <c r="BB25" s="3"/>
    </row>
    <row r="26" spans="1:54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4"/>
      <c r="AX26" s="3"/>
      <c r="AY26" s="3"/>
      <c r="AZ26" s="4"/>
      <c r="BA26" s="3"/>
      <c r="BB26" s="3"/>
    </row>
    <row r="27" spans="1:54" ht="16.5" customHeight="1">
      <c r="A27" s="4"/>
      <c r="B27" s="4"/>
      <c r="C27" s="4"/>
      <c r="D27" s="4"/>
      <c r="E27" s="4"/>
      <c r="F27" s="467" t="s">
        <v>31</v>
      </c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8" t="s">
        <v>350</v>
      </c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3"/>
    </row>
    <row r="28" spans="1:54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70" t="s">
        <v>32</v>
      </c>
      <c r="AA28" s="470"/>
      <c r="AB28" s="470"/>
      <c r="AC28" s="470"/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0"/>
      <c r="AO28" s="470"/>
      <c r="AP28" s="470"/>
      <c r="AQ28" s="470"/>
      <c r="AR28" s="470"/>
      <c r="AS28" s="470"/>
      <c r="AT28" s="470"/>
      <c r="AU28" s="470"/>
      <c r="AV28" s="470"/>
      <c r="AW28" s="470"/>
      <c r="AX28" s="470"/>
      <c r="AY28" s="470"/>
      <c r="AZ28" s="470"/>
      <c r="BA28" s="470"/>
      <c r="BB28" s="3"/>
    </row>
    <row r="29" spans="1:54" ht="16.5" customHeight="1">
      <c r="A29" s="4"/>
      <c r="B29" s="4"/>
      <c r="C29" s="4"/>
      <c r="D29" s="4"/>
      <c r="E29" s="4"/>
      <c r="F29" s="488" t="s">
        <v>162</v>
      </c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71" t="s">
        <v>33</v>
      </c>
      <c r="Y29" s="471"/>
      <c r="Z29" s="466">
        <v>1583</v>
      </c>
      <c r="AA29" s="466"/>
      <c r="AB29" s="466"/>
      <c r="AC29" s="14"/>
      <c r="AD29" s="14"/>
      <c r="AE29" s="1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4"/>
      <c r="AU29" s="3"/>
      <c r="AV29" s="3"/>
      <c r="AW29" s="4"/>
      <c r="AX29" s="3"/>
      <c r="AY29" s="3"/>
      <c r="AZ29" s="4"/>
      <c r="BA29" s="3"/>
      <c r="BB29" s="3"/>
    </row>
    <row r="30" spans="1:54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4"/>
      <c r="AU30" s="3"/>
      <c r="AV30" s="3"/>
      <c r="AW30" s="4"/>
      <c r="AX30" s="3"/>
      <c r="AY30" s="3"/>
      <c r="AZ30" s="4"/>
      <c r="BA30" s="3"/>
      <c r="BB30" s="3"/>
    </row>
    <row r="32" spans="1:54" ht="29.25" customHeight="1">
      <c r="O32" s="27"/>
    </row>
  </sheetData>
  <mergeCells count="35">
    <mergeCell ref="AM1:AY1"/>
    <mergeCell ref="AL2:AX2"/>
    <mergeCell ref="AL3:AW4"/>
    <mergeCell ref="F29:W29"/>
    <mergeCell ref="F22:K22"/>
    <mergeCell ref="L22:BA22"/>
    <mergeCell ref="Z25:AI25"/>
    <mergeCell ref="F20:K20"/>
    <mergeCell ref="L20:AZ20"/>
    <mergeCell ref="F21:S21"/>
    <mergeCell ref="V21:Y21"/>
    <mergeCell ref="Z21:BA21"/>
    <mergeCell ref="F23:K23"/>
    <mergeCell ref="L23:W23"/>
    <mergeCell ref="F25:Q25"/>
    <mergeCell ref="S25:W25"/>
    <mergeCell ref="A2:C2"/>
    <mergeCell ref="A3:C4"/>
    <mergeCell ref="A6:C7"/>
    <mergeCell ref="F6:BA7"/>
    <mergeCell ref="A8:C9"/>
    <mergeCell ref="F8:BA9"/>
    <mergeCell ref="AL5:AW5"/>
    <mergeCell ref="A10:C10"/>
    <mergeCell ref="F10:BA13"/>
    <mergeCell ref="F14:BA15"/>
    <mergeCell ref="F17:BA18"/>
    <mergeCell ref="F19:J19"/>
    <mergeCell ref="L19:BA19"/>
    <mergeCell ref="AJ25:AM25"/>
    <mergeCell ref="Z29:AB29"/>
    <mergeCell ref="F27:Y27"/>
    <mergeCell ref="Z27:BA27"/>
    <mergeCell ref="Z28:BA28"/>
    <mergeCell ref="X29:Y29"/>
  </mergeCells>
  <pageMargins left="0.19685039370078741" right="0.74803149606299213" top="0.59055118110236227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4"/>
  <sheetViews>
    <sheetView showGridLines="0" workbookViewId="0">
      <selection activeCell="AJ3" sqref="AJ3:AJ4"/>
    </sheetView>
  </sheetViews>
  <sheetFormatPr defaultColWidth="14.6640625" defaultRowHeight="13.5" customHeight="1"/>
  <cols>
    <col min="1" max="1" width="6.5" style="35" customWidth="1"/>
    <col min="2" max="58" width="3.83203125" style="35" customWidth="1"/>
    <col min="59" max="16384" width="14.6640625" style="35"/>
  </cols>
  <sheetData>
    <row r="1" spans="1:58" ht="18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58" ht="19.5" customHeight="1">
      <c r="A2" s="25" t="s">
        <v>195</v>
      </c>
      <c r="B2" s="25"/>
      <c r="C2" s="25"/>
      <c r="D2" s="25"/>
      <c r="E2" s="25"/>
      <c r="F2" s="25"/>
      <c r="G2" s="25"/>
      <c r="H2" s="25"/>
      <c r="I2" s="25"/>
      <c r="J2" s="493" t="s">
        <v>351</v>
      </c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</row>
    <row r="3" spans="1:58" ht="11.25" customHeight="1">
      <c r="A3" s="70"/>
      <c r="B3" s="523" t="s">
        <v>159</v>
      </c>
      <c r="C3" s="523"/>
      <c r="D3" s="523"/>
      <c r="E3" s="523"/>
      <c r="F3" s="524" t="s">
        <v>225</v>
      </c>
      <c r="G3" s="523" t="s">
        <v>158</v>
      </c>
      <c r="H3" s="523"/>
      <c r="I3" s="523"/>
      <c r="J3" s="524" t="s">
        <v>229</v>
      </c>
      <c r="K3" s="523" t="s">
        <v>157</v>
      </c>
      <c r="L3" s="523"/>
      <c r="M3" s="523"/>
      <c r="N3" s="66"/>
      <c r="O3" s="523" t="s">
        <v>156</v>
      </c>
      <c r="P3" s="523"/>
      <c r="Q3" s="523"/>
      <c r="R3" s="523"/>
      <c r="S3" s="524" t="s">
        <v>235</v>
      </c>
      <c r="T3" s="523" t="s">
        <v>155</v>
      </c>
      <c r="U3" s="523"/>
      <c r="V3" s="523"/>
      <c r="W3" s="524" t="s">
        <v>239</v>
      </c>
      <c r="X3" s="523" t="s">
        <v>154</v>
      </c>
      <c r="Y3" s="523"/>
      <c r="Z3" s="523"/>
      <c r="AA3" s="524" t="s">
        <v>243</v>
      </c>
      <c r="AB3" s="523" t="s">
        <v>153</v>
      </c>
      <c r="AC3" s="523"/>
      <c r="AD3" s="523"/>
      <c r="AE3" s="523"/>
      <c r="AF3" s="524" t="s">
        <v>152</v>
      </c>
      <c r="AG3" s="523" t="s">
        <v>151</v>
      </c>
      <c r="AH3" s="523"/>
      <c r="AI3" s="523"/>
      <c r="AJ3" s="524" t="s">
        <v>150</v>
      </c>
      <c r="AK3" s="523" t="s">
        <v>149</v>
      </c>
      <c r="AL3" s="523"/>
      <c r="AM3" s="523"/>
      <c r="AN3" s="523"/>
      <c r="AO3" s="523" t="s">
        <v>148</v>
      </c>
      <c r="AP3" s="523"/>
      <c r="AQ3" s="523"/>
      <c r="AR3" s="523"/>
      <c r="AS3" s="524" t="s">
        <v>147</v>
      </c>
      <c r="AT3" s="523" t="s">
        <v>146</v>
      </c>
      <c r="AU3" s="523"/>
      <c r="AV3" s="523"/>
      <c r="AW3" s="524" t="s">
        <v>145</v>
      </c>
      <c r="AX3" s="523" t="s">
        <v>144</v>
      </c>
      <c r="AY3" s="523"/>
      <c r="AZ3" s="523"/>
      <c r="BA3" s="523"/>
    </row>
    <row r="4" spans="1:58" ht="60.75" customHeight="1">
      <c r="A4" s="70" t="s">
        <v>72</v>
      </c>
      <c r="B4" s="65" t="s">
        <v>222</v>
      </c>
      <c r="C4" s="65" t="s">
        <v>223</v>
      </c>
      <c r="D4" s="65" t="s">
        <v>224</v>
      </c>
      <c r="E4" s="65" t="s">
        <v>234</v>
      </c>
      <c r="F4" s="525"/>
      <c r="G4" s="65" t="s">
        <v>226</v>
      </c>
      <c r="H4" s="65" t="s">
        <v>227</v>
      </c>
      <c r="I4" s="65" t="s">
        <v>228</v>
      </c>
      <c r="J4" s="525"/>
      <c r="K4" s="65" t="s">
        <v>230</v>
      </c>
      <c r="L4" s="65" t="s">
        <v>231</v>
      </c>
      <c r="M4" s="65" t="s">
        <v>232</v>
      </c>
      <c r="N4" s="65" t="s">
        <v>233</v>
      </c>
      <c r="O4" s="65" t="s">
        <v>222</v>
      </c>
      <c r="P4" s="65" t="s">
        <v>223</v>
      </c>
      <c r="Q4" s="65" t="s">
        <v>224</v>
      </c>
      <c r="R4" s="65" t="s">
        <v>234</v>
      </c>
      <c r="S4" s="525"/>
      <c r="T4" s="65" t="s">
        <v>236</v>
      </c>
      <c r="U4" s="65" t="s">
        <v>237</v>
      </c>
      <c r="V4" s="65" t="s">
        <v>238</v>
      </c>
      <c r="W4" s="525"/>
      <c r="X4" s="65" t="s">
        <v>240</v>
      </c>
      <c r="Y4" s="65" t="s">
        <v>241</v>
      </c>
      <c r="Z4" s="65" t="s">
        <v>242</v>
      </c>
      <c r="AA4" s="525"/>
      <c r="AB4" s="65" t="s">
        <v>143</v>
      </c>
      <c r="AC4" s="65" t="s">
        <v>142</v>
      </c>
      <c r="AD4" s="65" t="s">
        <v>141</v>
      </c>
      <c r="AE4" s="65" t="s">
        <v>140</v>
      </c>
      <c r="AF4" s="525"/>
      <c r="AG4" s="65" t="s">
        <v>131</v>
      </c>
      <c r="AH4" s="65" t="s">
        <v>130</v>
      </c>
      <c r="AI4" s="65" t="s">
        <v>129</v>
      </c>
      <c r="AJ4" s="525"/>
      <c r="AK4" s="65" t="s">
        <v>139</v>
      </c>
      <c r="AL4" s="65" t="s">
        <v>138</v>
      </c>
      <c r="AM4" s="65" t="s">
        <v>137</v>
      </c>
      <c r="AN4" s="65" t="s">
        <v>136</v>
      </c>
      <c r="AO4" s="65" t="s">
        <v>135</v>
      </c>
      <c r="AP4" s="65" t="s">
        <v>134</v>
      </c>
      <c r="AQ4" s="65" t="s">
        <v>133</v>
      </c>
      <c r="AR4" s="65" t="s">
        <v>132</v>
      </c>
      <c r="AS4" s="525"/>
      <c r="AT4" s="65" t="s">
        <v>131</v>
      </c>
      <c r="AU4" s="65" t="s">
        <v>130</v>
      </c>
      <c r="AV4" s="65" t="s">
        <v>129</v>
      </c>
      <c r="AW4" s="525"/>
      <c r="AX4" s="65" t="s">
        <v>128</v>
      </c>
      <c r="AY4" s="65" t="s">
        <v>127</v>
      </c>
      <c r="AZ4" s="65" t="s">
        <v>126</v>
      </c>
      <c r="BA4" s="67" t="s">
        <v>125</v>
      </c>
    </row>
    <row r="5" spans="1:58" ht="18.75" customHeight="1">
      <c r="A5" s="70"/>
      <c r="B5" s="30" t="s">
        <v>0</v>
      </c>
      <c r="C5" s="30" t="s">
        <v>1</v>
      </c>
      <c r="D5" s="30" t="s">
        <v>124</v>
      </c>
      <c r="E5" s="30" t="s">
        <v>123</v>
      </c>
      <c r="F5" s="30" t="s">
        <v>122</v>
      </c>
      <c r="G5" s="30" t="s">
        <v>2</v>
      </c>
      <c r="H5" s="30" t="s">
        <v>3</v>
      </c>
      <c r="I5" s="30" t="s">
        <v>4</v>
      </c>
      <c r="J5" s="30" t="s">
        <v>121</v>
      </c>
      <c r="K5" s="30" t="s">
        <v>120</v>
      </c>
      <c r="L5" s="30" t="s">
        <v>119</v>
      </c>
      <c r="M5" s="30" t="s">
        <v>118</v>
      </c>
      <c r="N5" s="30" t="s">
        <v>117</v>
      </c>
      <c r="O5" s="30" t="s">
        <v>116</v>
      </c>
      <c r="P5" s="30" t="s">
        <v>115</v>
      </c>
      <c r="Q5" s="30" t="s">
        <v>114</v>
      </c>
      <c r="R5" s="30" t="s">
        <v>113</v>
      </c>
      <c r="S5" s="30" t="s">
        <v>112</v>
      </c>
      <c r="T5" s="30" t="s">
        <v>111</v>
      </c>
      <c r="U5" s="30" t="s">
        <v>110</v>
      </c>
      <c r="V5" s="30" t="s">
        <v>109</v>
      </c>
      <c r="W5" s="30" t="s">
        <v>108</v>
      </c>
      <c r="X5" s="30" t="s">
        <v>107</v>
      </c>
      <c r="Y5" s="30" t="s">
        <v>106</v>
      </c>
      <c r="Z5" s="30" t="s">
        <v>105</v>
      </c>
      <c r="AA5" s="30" t="s">
        <v>104</v>
      </c>
      <c r="AB5" s="30" t="s">
        <v>103</v>
      </c>
      <c r="AC5" s="30" t="s">
        <v>102</v>
      </c>
      <c r="AD5" s="30" t="s">
        <v>101</v>
      </c>
      <c r="AE5" s="30" t="s">
        <v>100</v>
      </c>
      <c r="AF5" s="30" t="s">
        <v>99</v>
      </c>
      <c r="AG5" s="30" t="s">
        <v>98</v>
      </c>
      <c r="AH5" s="30" t="s">
        <v>97</v>
      </c>
      <c r="AI5" s="30" t="s">
        <v>96</v>
      </c>
      <c r="AJ5" s="30" t="s">
        <v>95</v>
      </c>
      <c r="AK5" s="30" t="s">
        <v>94</v>
      </c>
      <c r="AL5" s="30" t="s">
        <v>93</v>
      </c>
      <c r="AM5" s="30" t="s">
        <v>92</v>
      </c>
      <c r="AN5" s="30" t="s">
        <v>91</v>
      </c>
      <c r="AO5" s="30" t="s">
        <v>90</v>
      </c>
      <c r="AP5" s="30" t="s">
        <v>89</v>
      </c>
      <c r="AQ5" s="30" t="s">
        <v>88</v>
      </c>
      <c r="AR5" s="30" t="s">
        <v>87</v>
      </c>
      <c r="AS5" s="30" t="s">
        <v>86</v>
      </c>
      <c r="AT5" s="30" t="s">
        <v>85</v>
      </c>
      <c r="AU5" s="30" t="s">
        <v>84</v>
      </c>
      <c r="AV5" s="30" t="s">
        <v>83</v>
      </c>
      <c r="AW5" s="30" t="s">
        <v>82</v>
      </c>
      <c r="AX5" s="30" t="s">
        <v>81</v>
      </c>
      <c r="AY5" s="30" t="s">
        <v>80</v>
      </c>
      <c r="AZ5" s="30" t="s">
        <v>79</v>
      </c>
      <c r="BA5" s="24" t="s">
        <v>78</v>
      </c>
    </row>
    <row r="6" spans="1:58" ht="21" customHeight="1">
      <c r="A6" s="71" t="s">
        <v>69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69" t="s">
        <v>191</v>
      </c>
      <c r="T6" s="69" t="s">
        <v>191</v>
      </c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69" t="s">
        <v>191</v>
      </c>
      <c r="AT6" s="69" t="s">
        <v>191</v>
      </c>
      <c r="AU6" s="69" t="s">
        <v>191</v>
      </c>
      <c r="AV6" s="69" t="s">
        <v>191</v>
      </c>
      <c r="AW6" s="69" t="s">
        <v>191</v>
      </c>
      <c r="AX6" s="69" t="s">
        <v>191</v>
      </c>
      <c r="AY6" s="69" t="s">
        <v>191</v>
      </c>
      <c r="AZ6" s="69" t="s">
        <v>191</v>
      </c>
      <c r="BA6" s="69" t="s">
        <v>191</v>
      </c>
    </row>
    <row r="7" spans="1:58" ht="24" customHeight="1">
      <c r="A7" s="71" t="s">
        <v>68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69" t="s">
        <v>191</v>
      </c>
      <c r="T7" s="69" t="s">
        <v>191</v>
      </c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 t="s">
        <v>191</v>
      </c>
      <c r="AT7" s="69" t="s">
        <v>191</v>
      </c>
      <c r="AU7" s="69" t="s">
        <v>191</v>
      </c>
      <c r="AV7" s="69" t="s">
        <v>191</v>
      </c>
      <c r="AW7" s="69" t="s">
        <v>191</v>
      </c>
      <c r="AX7" s="69" t="s">
        <v>191</v>
      </c>
      <c r="AY7" s="69" t="s">
        <v>191</v>
      </c>
      <c r="AZ7" s="69" t="s">
        <v>191</v>
      </c>
      <c r="BA7" s="69" t="s">
        <v>191</v>
      </c>
      <c r="BB7" s="34"/>
      <c r="BC7" s="41"/>
      <c r="BD7" s="34"/>
      <c r="BE7" s="34"/>
      <c r="BF7" s="41"/>
    </row>
    <row r="8" spans="1:58" ht="24" customHeight="1">
      <c r="A8" s="71" t="s">
        <v>67</v>
      </c>
      <c r="B8" s="379" t="s">
        <v>193</v>
      </c>
      <c r="C8" s="379" t="s">
        <v>193</v>
      </c>
      <c r="D8" s="379" t="s">
        <v>193</v>
      </c>
      <c r="E8" s="379" t="s">
        <v>193</v>
      </c>
      <c r="F8" s="379" t="s">
        <v>193</v>
      </c>
      <c r="G8" s="379" t="s">
        <v>193</v>
      </c>
      <c r="H8" s="379" t="s">
        <v>193</v>
      </c>
      <c r="I8" s="379" t="s">
        <v>193</v>
      </c>
      <c r="J8" s="379" t="s">
        <v>193</v>
      </c>
      <c r="K8" s="379" t="s">
        <v>193</v>
      </c>
      <c r="L8" s="69"/>
      <c r="M8" s="69"/>
      <c r="N8" s="69"/>
      <c r="O8" s="69"/>
      <c r="P8" s="69"/>
      <c r="Q8" s="69"/>
      <c r="R8" s="69"/>
      <c r="S8" s="69" t="s">
        <v>191</v>
      </c>
      <c r="T8" s="69" t="s">
        <v>191</v>
      </c>
      <c r="U8" s="69"/>
      <c r="V8" s="69"/>
      <c r="W8" s="69"/>
      <c r="X8" s="69"/>
      <c r="Y8" s="69"/>
      <c r="Z8" s="379" t="s">
        <v>193</v>
      </c>
      <c r="AA8" s="379" t="s">
        <v>193</v>
      </c>
      <c r="AB8" s="379" t="s">
        <v>193</v>
      </c>
      <c r="AC8" s="379" t="s">
        <v>193</v>
      </c>
      <c r="AD8" s="379" t="s">
        <v>193</v>
      </c>
      <c r="AE8" s="379" t="s">
        <v>193</v>
      </c>
      <c r="AF8" s="379" t="s">
        <v>193</v>
      </c>
      <c r="AG8" s="379" t="s">
        <v>193</v>
      </c>
      <c r="AH8" s="379" t="s">
        <v>193</v>
      </c>
      <c r="AI8" s="379" t="s">
        <v>193</v>
      </c>
      <c r="AJ8" s="379" t="s">
        <v>193</v>
      </c>
      <c r="AK8" s="379" t="s">
        <v>193</v>
      </c>
      <c r="AL8" s="379" t="s">
        <v>193</v>
      </c>
      <c r="AM8" s="379" t="s">
        <v>193</v>
      </c>
      <c r="AN8" s="379" t="s">
        <v>193</v>
      </c>
      <c r="AO8" s="379" t="s">
        <v>193</v>
      </c>
      <c r="AP8" s="379" t="s">
        <v>193</v>
      </c>
      <c r="AQ8" s="69" t="s">
        <v>194</v>
      </c>
      <c r="AR8" s="69" t="s">
        <v>194</v>
      </c>
      <c r="AS8" s="69" t="s">
        <v>75</v>
      </c>
      <c r="AT8" s="69" t="s">
        <v>75</v>
      </c>
      <c r="AU8" s="69" t="s">
        <v>75</v>
      </c>
      <c r="AV8" s="69" t="s">
        <v>75</v>
      </c>
      <c r="AW8" s="69" t="s">
        <v>75</v>
      </c>
      <c r="AX8" s="69" t="s">
        <v>75</v>
      </c>
      <c r="AY8" s="69" t="s">
        <v>75</v>
      </c>
      <c r="AZ8" s="69" t="s">
        <v>75</v>
      </c>
      <c r="BA8" s="69" t="s">
        <v>75</v>
      </c>
      <c r="BB8" s="34"/>
      <c r="BC8" s="41"/>
      <c r="BD8" s="34"/>
      <c r="BE8" s="34"/>
      <c r="BF8" s="41"/>
    </row>
    <row r="9" spans="1:58" ht="19.5" customHeight="1">
      <c r="A9" s="40"/>
      <c r="G9" s="41"/>
      <c r="H9" s="34"/>
      <c r="W9" s="41"/>
      <c r="X9" s="41"/>
      <c r="Y9" s="41"/>
      <c r="Z9" s="39"/>
      <c r="AG9" s="41"/>
      <c r="AH9" s="41"/>
      <c r="AI9" s="41"/>
      <c r="AJ9" s="41"/>
      <c r="AK9" s="41"/>
      <c r="AL9" s="41"/>
      <c r="AM9" s="41"/>
      <c r="AN9" s="41"/>
      <c r="AO9" s="39"/>
      <c r="AP9" s="41"/>
      <c r="AQ9" s="41"/>
      <c r="AR9" s="41"/>
      <c r="AS9" s="39"/>
    </row>
    <row r="10" spans="1:58" ht="14.25" customHeight="1">
      <c r="A10" s="512" t="s">
        <v>77</v>
      </c>
      <c r="B10" s="512"/>
      <c r="C10" s="512"/>
      <c r="D10" s="512"/>
      <c r="F10" s="36"/>
      <c r="G10" s="495" t="s">
        <v>281</v>
      </c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70" t="s">
        <v>191</v>
      </c>
      <c r="X10" s="495" t="s">
        <v>282</v>
      </c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5"/>
      <c r="AJ10" s="495"/>
      <c r="AK10" s="495"/>
      <c r="AL10" s="36" t="s">
        <v>194</v>
      </c>
      <c r="AM10" s="513" t="s">
        <v>76</v>
      </c>
      <c r="AN10" s="513"/>
      <c r="AO10" s="513"/>
      <c r="AP10" s="513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</row>
    <row r="11" spans="1:58" ht="14.25" customHeight="1">
      <c r="A11" s="41"/>
      <c r="B11" s="41"/>
      <c r="C11" s="41"/>
      <c r="D11" s="41"/>
      <c r="E11" s="41"/>
      <c r="F11" s="72"/>
      <c r="G11" s="494" t="s">
        <v>244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5"/>
      <c r="T11" s="495"/>
      <c r="U11" s="495"/>
      <c r="V11" s="496"/>
      <c r="W11" s="36" t="s">
        <v>193</v>
      </c>
      <c r="X11" s="495" t="s">
        <v>192</v>
      </c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36" t="s">
        <v>75</v>
      </c>
      <c r="AM11" s="495" t="s">
        <v>74</v>
      </c>
      <c r="AN11" s="495"/>
      <c r="AO11" s="495"/>
      <c r="AP11" s="495"/>
      <c r="AQ11" s="495"/>
      <c r="AR11" s="495"/>
      <c r="AS11" s="495"/>
      <c r="AT11" s="495"/>
      <c r="AU11" s="495"/>
      <c r="AV11" s="495"/>
      <c r="BA11" s="34"/>
      <c r="BB11" s="34"/>
      <c r="BC11" s="41"/>
      <c r="BD11" s="34"/>
      <c r="BE11" s="34"/>
      <c r="BF11" s="41"/>
    </row>
    <row r="12" spans="1:58" ht="17.25" customHeight="1">
      <c r="A12" s="4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511"/>
      <c r="Y12" s="511"/>
      <c r="Z12" s="511"/>
      <c r="AA12" s="511"/>
      <c r="AB12" s="511"/>
      <c r="AC12" s="511"/>
      <c r="AD12" s="511"/>
      <c r="AE12" s="511"/>
      <c r="AF12" s="511"/>
      <c r="AG12" s="511"/>
      <c r="AH12" s="511"/>
      <c r="AI12" s="51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44"/>
      <c r="BC12" s="31"/>
      <c r="BD12" s="34"/>
      <c r="BE12" s="34"/>
      <c r="BF12" s="41"/>
    </row>
    <row r="13" spans="1:58" ht="13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  <c r="AH13" s="511"/>
      <c r="AI13" s="51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34"/>
      <c r="BB13" s="34"/>
      <c r="BC13" s="41"/>
      <c r="BD13" s="34"/>
      <c r="BE13" s="34"/>
      <c r="BF13" s="41"/>
    </row>
    <row r="14" spans="1:58" ht="18.75" customHeight="1">
      <c r="A14" s="520" t="s">
        <v>73</v>
      </c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</row>
    <row r="15" spans="1:58" ht="12.75" customHeight="1">
      <c r="A15" s="43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43"/>
      <c r="AR15" s="43"/>
      <c r="AS15" s="43"/>
      <c r="AT15" s="43"/>
      <c r="AU15" s="43"/>
      <c r="AV15" s="43"/>
      <c r="AW15" s="521"/>
      <c r="AX15" s="521"/>
      <c r="AY15" s="521"/>
      <c r="AZ15" s="521"/>
      <c r="BA15" s="521"/>
      <c r="BB15" s="521"/>
      <c r="BC15" s="521"/>
      <c r="BD15" s="506"/>
      <c r="BE15" s="506"/>
      <c r="BF15" s="506"/>
    </row>
    <row r="16" spans="1:58" ht="14.25" customHeight="1">
      <c r="A16" s="522" t="s">
        <v>72</v>
      </c>
      <c r="B16" s="514" t="s">
        <v>338</v>
      </c>
      <c r="C16" s="515"/>
      <c r="D16" s="515"/>
      <c r="E16" s="515"/>
      <c r="F16" s="515"/>
      <c r="G16" s="516"/>
      <c r="H16" s="514" t="s">
        <v>71</v>
      </c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6"/>
      <c r="Z16" s="500" t="s">
        <v>70</v>
      </c>
      <c r="AA16" s="501"/>
      <c r="AB16" s="502"/>
      <c r="AC16" s="514" t="s">
        <v>190</v>
      </c>
      <c r="AD16" s="515"/>
      <c r="AE16" s="516"/>
      <c r="AF16" s="514" t="s">
        <v>203</v>
      </c>
      <c r="AG16" s="515"/>
      <c r="AH16" s="516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43"/>
      <c r="AU16" s="38"/>
      <c r="AV16" s="43"/>
      <c r="AW16" s="521"/>
      <c r="AX16" s="507"/>
      <c r="AY16" s="521"/>
      <c r="AZ16" s="521"/>
      <c r="BA16" s="507"/>
      <c r="BB16" s="507"/>
      <c r="BC16" s="521"/>
      <c r="BD16" s="506"/>
      <c r="BE16" s="507"/>
      <c r="BF16" s="506"/>
    </row>
    <row r="17" spans="1:58" ht="40.5" customHeight="1">
      <c r="A17" s="522"/>
      <c r="B17" s="517"/>
      <c r="C17" s="518"/>
      <c r="D17" s="518"/>
      <c r="E17" s="518"/>
      <c r="F17" s="518"/>
      <c r="G17" s="519"/>
      <c r="H17" s="500" t="s">
        <v>12</v>
      </c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2"/>
      <c r="T17" s="500" t="s">
        <v>34</v>
      </c>
      <c r="U17" s="501"/>
      <c r="V17" s="501"/>
      <c r="W17" s="501"/>
      <c r="X17" s="501"/>
      <c r="Y17" s="502"/>
      <c r="Z17" s="500" t="s">
        <v>189</v>
      </c>
      <c r="AA17" s="501"/>
      <c r="AB17" s="502"/>
      <c r="AC17" s="517"/>
      <c r="AD17" s="518"/>
      <c r="AE17" s="519"/>
      <c r="AF17" s="517"/>
      <c r="AG17" s="518"/>
      <c r="AH17" s="519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43"/>
      <c r="AU17" s="43"/>
      <c r="AV17" s="43"/>
      <c r="AW17" s="521"/>
      <c r="AX17" s="521"/>
      <c r="AY17" s="521"/>
      <c r="AZ17" s="521"/>
      <c r="BA17" s="507"/>
      <c r="BB17" s="507"/>
      <c r="BC17" s="521"/>
      <c r="BD17" s="506"/>
      <c r="BE17" s="507"/>
      <c r="BF17" s="506"/>
    </row>
    <row r="18" spans="1:58" ht="12" customHeight="1">
      <c r="A18" s="522"/>
      <c r="B18" s="508" t="s">
        <v>188</v>
      </c>
      <c r="C18" s="509"/>
      <c r="D18" s="509"/>
      <c r="E18" s="509"/>
      <c r="F18" s="509"/>
      <c r="G18" s="510"/>
      <c r="H18" s="508" t="s">
        <v>196</v>
      </c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10"/>
      <c r="T18" s="508" t="s">
        <v>196</v>
      </c>
      <c r="U18" s="509"/>
      <c r="V18" s="509"/>
      <c r="W18" s="509"/>
      <c r="X18" s="509"/>
      <c r="Y18" s="510"/>
      <c r="Z18" s="508" t="s">
        <v>196</v>
      </c>
      <c r="AA18" s="509"/>
      <c r="AB18" s="510"/>
      <c r="AC18" s="508" t="s">
        <v>188</v>
      </c>
      <c r="AD18" s="509"/>
      <c r="AE18" s="510"/>
      <c r="AF18" s="508" t="s">
        <v>188</v>
      </c>
      <c r="AG18" s="509"/>
      <c r="AH18" s="510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</row>
    <row r="19" spans="1:58" ht="12" customHeight="1">
      <c r="A19" s="36" t="s">
        <v>187</v>
      </c>
      <c r="B19" s="497">
        <v>1332</v>
      </c>
      <c r="C19" s="498"/>
      <c r="D19" s="498"/>
      <c r="E19" s="498"/>
      <c r="F19" s="498"/>
      <c r="G19" s="499"/>
      <c r="H19" s="526" t="s">
        <v>345</v>
      </c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8"/>
      <c r="T19" s="497"/>
      <c r="U19" s="498"/>
      <c r="V19" s="498"/>
      <c r="W19" s="498"/>
      <c r="X19" s="498"/>
      <c r="Y19" s="499"/>
      <c r="Z19" s="505"/>
      <c r="AA19" s="505"/>
      <c r="AB19" s="505"/>
      <c r="AC19" s="505">
        <v>11</v>
      </c>
      <c r="AD19" s="505"/>
      <c r="AE19" s="505"/>
      <c r="AF19" s="497">
        <v>1476</v>
      </c>
      <c r="AG19" s="498"/>
      <c r="AH19" s="499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</row>
    <row r="20" spans="1:58" ht="12" customHeight="1">
      <c r="A20" s="77" t="s">
        <v>336</v>
      </c>
      <c r="B20" s="497">
        <v>1296</v>
      </c>
      <c r="C20" s="498"/>
      <c r="D20" s="498"/>
      <c r="E20" s="498"/>
      <c r="F20" s="498"/>
      <c r="G20" s="499"/>
      <c r="H20" s="526" t="s">
        <v>346</v>
      </c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8"/>
      <c r="T20" s="497"/>
      <c r="U20" s="498"/>
      <c r="V20" s="498"/>
      <c r="W20" s="498"/>
      <c r="X20" s="498"/>
      <c r="Y20" s="499"/>
      <c r="Z20" s="497"/>
      <c r="AA20" s="498"/>
      <c r="AB20" s="499"/>
      <c r="AC20" s="497">
        <v>11</v>
      </c>
      <c r="AD20" s="498"/>
      <c r="AE20" s="499"/>
      <c r="AF20" s="497">
        <v>1476</v>
      </c>
      <c r="AG20" s="498"/>
      <c r="AH20" s="49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</row>
    <row r="21" spans="1:58" ht="12" customHeight="1">
      <c r="A21" s="77" t="s">
        <v>337</v>
      </c>
      <c r="B21" s="497">
        <v>432</v>
      </c>
      <c r="C21" s="498"/>
      <c r="D21" s="498"/>
      <c r="E21" s="498"/>
      <c r="F21" s="498"/>
      <c r="G21" s="499"/>
      <c r="H21" s="526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8"/>
      <c r="T21" s="497">
        <v>972</v>
      </c>
      <c r="U21" s="498"/>
      <c r="V21" s="498"/>
      <c r="W21" s="498"/>
      <c r="X21" s="498"/>
      <c r="Y21" s="499"/>
      <c r="Z21" s="497">
        <v>72</v>
      </c>
      <c r="AA21" s="498"/>
      <c r="AB21" s="499"/>
      <c r="AC21" s="497">
        <v>2</v>
      </c>
      <c r="AD21" s="498"/>
      <c r="AE21" s="499"/>
      <c r="AF21" s="497">
        <v>1476</v>
      </c>
      <c r="AG21" s="498"/>
      <c r="AH21" s="49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</row>
    <row r="22" spans="1:58" ht="12" customHeight="1">
      <c r="A22" s="36" t="s">
        <v>18</v>
      </c>
      <c r="B22" s="497">
        <v>3060</v>
      </c>
      <c r="C22" s="498"/>
      <c r="D22" s="498"/>
      <c r="E22" s="498"/>
      <c r="F22" s="498"/>
      <c r="G22" s="499"/>
      <c r="H22" s="497">
        <v>324</v>
      </c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9"/>
      <c r="T22" s="497">
        <v>972</v>
      </c>
      <c r="U22" s="498"/>
      <c r="V22" s="498"/>
      <c r="W22" s="498"/>
      <c r="X22" s="498"/>
      <c r="Y22" s="499"/>
      <c r="Z22" s="505">
        <v>72</v>
      </c>
      <c r="AA22" s="505"/>
      <c r="AB22" s="505"/>
      <c r="AC22" s="505">
        <v>24</v>
      </c>
      <c r="AD22" s="505"/>
      <c r="AE22" s="505"/>
      <c r="AF22" s="497">
        <v>4428</v>
      </c>
      <c r="AG22" s="498"/>
      <c r="AH22" s="499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</row>
    <row r="23" spans="1:58" ht="12" customHeight="1">
      <c r="A23" s="4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</row>
    <row r="24" spans="1:58" ht="12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503"/>
      <c r="AX24" s="503"/>
      <c r="AY24" s="503"/>
      <c r="AZ24" s="503"/>
      <c r="BA24" s="503"/>
      <c r="BB24" s="503"/>
      <c r="BC24" s="503"/>
      <c r="BD24" s="503"/>
      <c r="BE24" s="503"/>
      <c r="BF24" s="503"/>
    </row>
  </sheetData>
  <mergeCells count="88">
    <mergeCell ref="H21:S21"/>
    <mergeCell ref="B21:G21"/>
    <mergeCell ref="T20:Y20"/>
    <mergeCell ref="T21:Y21"/>
    <mergeCell ref="B22:G22"/>
    <mergeCell ref="T22:Y22"/>
    <mergeCell ref="B19:G19"/>
    <mergeCell ref="Z19:AB19"/>
    <mergeCell ref="H19:S19"/>
    <mergeCell ref="B20:G20"/>
    <mergeCell ref="H20:S20"/>
    <mergeCell ref="Z20:AB20"/>
    <mergeCell ref="AO3:AR3"/>
    <mergeCell ref="AS3:AS4"/>
    <mergeCell ref="AT3:AV3"/>
    <mergeCell ref="AW3:AW4"/>
    <mergeCell ref="AX3:BA3"/>
    <mergeCell ref="AG3:AI3"/>
    <mergeCell ref="AJ3:AJ4"/>
    <mergeCell ref="AK3:AN3"/>
    <mergeCell ref="W3:W4"/>
    <mergeCell ref="X3:Z3"/>
    <mergeCell ref="O3:R3"/>
    <mergeCell ref="S3:S4"/>
    <mergeCell ref="AA3:AA4"/>
    <mergeCell ref="AB3:AE3"/>
    <mergeCell ref="AF3:AF4"/>
    <mergeCell ref="T3:V3"/>
    <mergeCell ref="B3:E3"/>
    <mergeCell ref="F3:F4"/>
    <mergeCell ref="G3:I3"/>
    <mergeCell ref="J3:J4"/>
    <mergeCell ref="K3:M3"/>
    <mergeCell ref="T17:Y17"/>
    <mergeCell ref="AC16:AE17"/>
    <mergeCell ref="AF16:AH17"/>
    <mergeCell ref="A14:BA14"/>
    <mergeCell ref="AW15:AY17"/>
    <mergeCell ref="AZ15:BC17"/>
    <mergeCell ref="A16:A18"/>
    <mergeCell ref="B18:G18"/>
    <mergeCell ref="B16:G17"/>
    <mergeCell ref="H16:Y16"/>
    <mergeCell ref="H18:S18"/>
    <mergeCell ref="T18:Y18"/>
    <mergeCell ref="AF18:AH18"/>
    <mergeCell ref="AM11:AV11"/>
    <mergeCell ref="X11:AK11"/>
    <mergeCell ref="X12:AI13"/>
    <mergeCell ref="A10:D10"/>
    <mergeCell ref="G10:V10"/>
    <mergeCell ref="X10:AK10"/>
    <mergeCell ref="AM10:AZ10"/>
    <mergeCell ref="BD15:BF17"/>
    <mergeCell ref="Z17:AB17"/>
    <mergeCell ref="AW18:AY18"/>
    <mergeCell ref="Z18:AB18"/>
    <mergeCell ref="AZ18:BC18"/>
    <mergeCell ref="BD18:BF18"/>
    <mergeCell ref="AC18:AE18"/>
    <mergeCell ref="Z16:AB16"/>
    <mergeCell ref="BD23:BF23"/>
    <mergeCell ref="AC22:AE22"/>
    <mergeCell ref="AC19:AE19"/>
    <mergeCell ref="T19:Y19"/>
    <mergeCell ref="AF19:AH19"/>
    <mergeCell ref="AF22:AH22"/>
    <mergeCell ref="Z21:AB21"/>
    <mergeCell ref="AC20:AE20"/>
    <mergeCell ref="AC21:AE21"/>
    <mergeCell ref="AF20:AH20"/>
    <mergeCell ref="AF21:AH21"/>
    <mergeCell ref="J2:AM2"/>
    <mergeCell ref="G11:V11"/>
    <mergeCell ref="H22:S22"/>
    <mergeCell ref="H17:S17"/>
    <mergeCell ref="BC24:BF24"/>
    <mergeCell ref="AW24:AY24"/>
    <mergeCell ref="AZ24:BB24"/>
    <mergeCell ref="AW19:AY19"/>
    <mergeCell ref="AZ19:BC19"/>
    <mergeCell ref="BD19:BF19"/>
    <mergeCell ref="AW22:AY22"/>
    <mergeCell ref="Z22:AB22"/>
    <mergeCell ref="AZ22:BC22"/>
    <mergeCell ref="BD22:BF22"/>
    <mergeCell ref="AW23:AY23"/>
    <mergeCell ref="AZ23:BC23"/>
  </mergeCells>
  <pageMargins left="0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L75"/>
  <sheetViews>
    <sheetView showGridLines="0" topLeftCell="A34" workbookViewId="0">
      <selection activeCell="A54" sqref="A54:B57"/>
    </sheetView>
  </sheetViews>
  <sheetFormatPr defaultColWidth="14.6640625" defaultRowHeight="13.5" customHeight="1"/>
  <cols>
    <col min="1" max="1" width="11.1640625" style="35" customWidth="1"/>
    <col min="2" max="2" width="36" style="35" customWidth="1"/>
    <col min="3" max="3" width="0" style="35" hidden="1" customWidth="1"/>
    <col min="4" max="4" width="12.6640625" style="35" customWidth="1"/>
    <col min="5" max="5" width="0" style="35" hidden="1" customWidth="1"/>
    <col min="6" max="6" width="6.1640625" style="35" customWidth="1"/>
    <col min="7" max="7" width="0" style="35" hidden="1" customWidth="1"/>
    <col min="8" max="8" width="5.5" style="35" customWidth="1"/>
    <col min="9" max="9" width="0" style="35" hidden="1" customWidth="1"/>
    <col min="10" max="10" width="7.33203125" style="35" customWidth="1"/>
    <col min="11" max="12" width="5.83203125" style="35" customWidth="1"/>
    <col min="13" max="13" width="5.5" style="35" customWidth="1"/>
    <col min="14" max="14" width="5.83203125" style="35" customWidth="1"/>
    <col min="15" max="15" width="4.5" style="35" customWidth="1"/>
    <col min="16" max="16" width="0" style="35" hidden="1" customWidth="1"/>
    <col min="17" max="17" width="6" style="35" customWidth="1"/>
    <col min="18" max="18" width="6.83203125" style="35" customWidth="1"/>
    <col min="19" max="19" width="5.5" style="35" customWidth="1"/>
    <col min="20" max="20" width="6.83203125" style="35" customWidth="1"/>
    <col min="21" max="21" width="6" style="35" customWidth="1"/>
    <col min="22" max="22" width="6.83203125" style="35" customWidth="1"/>
    <col min="23" max="23" width="5" style="35" customWidth="1"/>
    <col min="24" max="25" width="6.83203125" style="35" customWidth="1"/>
    <col min="26" max="26" width="8" style="35" customWidth="1"/>
    <col min="27" max="27" width="5.33203125" style="35" customWidth="1"/>
    <col min="28" max="28" width="6.83203125" style="35" customWidth="1"/>
    <col min="29" max="30" width="0" style="35" hidden="1" customWidth="1"/>
    <col min="31" max="31" width="8.33203125" style="35" customWidth="1"/>
    <col min="32" max="16384" width="14.6640625" style="35"/>
  </cols>
  <sheetData>
    <row r="1" spans="1:38" ht="12.75" customHeight="1">
      <c r="A1" s="610"/>
      <c r="B1" s="530" t="s">
        <v>16</v>
      </c>
      <c r="C1" s="602"/>
      <c r="D1" s="603"/>
      <c r="E1" s="238" t="s">
        <v>335</v>
      </c>
      <c r="F1" s="550" t="s">
        <v>163</v>
      </c>
      <c r="G1" s="234"/>
      <c r="H1" s="550" t="s">
        <v>164</v>
      </c>
      <c r="I1" s="237"/>
      <c r="J1" s="545" t="s">
        <v>171</v>
      </c>
      <c r="K1" s="545"/>
      <c r="L1" s="545"/>
      <c r="M1" s="545"/>
      <c r="N1" s="545"/>
      <c r="O1" s="545"/>
      <c r="P1" s="545"/>
      <c r="Q1" s="577"/>
      <c r="R1" s="567"/>
      <c r="S1" s="567"/>
      <c r="T1" s="570"/>
      <c r="U1" s="567"/>
      <c r="V1" s="567"/>
      <c r="W1" s="567"/>
      <c r="X1" s="570"/>
      <c r="Y1" s="567"/>
      <c r="Z1" s="567"/>
      <c r="AA1" s="567"/>
      <c r="AB1" s="567"/>
      <c r="AC1" s="236"/>
      <c r="AD1" s="236"/>
      <c r="AE1" s="215"/>
    </row>
    <row r="2" spans="1:38" ht="12.75" customHeight="1">
      <c r="A2" s="611"/>
      <c r="B2" s="531"/>
      <c r="C2" s="604"/>
      <c r="D2" s="579"/>
      <c r="E2" s="235"/>
      <c r="F2" s="551"/>
      <c r="G2" s="234"/>
      <c r="H2" s="551"/>
      <c r="I2" s="233"/>
      <c r="J2" s="546"/>
      <c r="K2" s="546"/>
      <c r="L2" s="546"/>
      <c r="M2" s="546"/>
      <c r="N2" s="546"/>
      <c r="O2" s="546"/>
      <c r="P2" s="546"/>
      <c r="Q2" s="575" t="s">
        <v>17</v>
      </c>
      <c r="R2" s="576"/>
      <c r="S2" s="576"/>
      <c r="T2" s="569"/>
      <c r="U2" s="577" t="s">
        <v>334</v>
      </c>
      <c r="V2" s="567"/>
      <c r="W2" s="567"/>
      <c r="X2" s="570"/>
      <c r="Y2" s="580" t="s">
        <v>333</v>
      </c>
      <c r="Z2" s="580"/>
      <c r="AA2" s="580"/>
      <c r="AB2" s="580"/>
      <c r="AC2" s="582"/>
      <c r="AD2" s="231"/>
      <c r="AE2" s="215"/>
    </row>
    <row r="3" spans="1:38" ht="12.75" customHeight="1">
      <c r="A3" s="611"/>
      <c r="B3" s="531"/>
      <c r="C3" s="534"/>
      <c r="D3" s="598" t="s">
        <v>332</v>
      </c>
      <c r="E3" s="230"/>
      <c r="F3" s="551"/>
      <c r="G3" s="221"/>
      <c r="H3" s="551"/>
      <c r="I3" s="232"/>
      <c r="J3" s="547"/>
      <c r="K3" s="547"/>
      <c r="L3" s="547"/>
      <c r="M3" s="547"/>
      <c r="N3" s="547"/>
      <c r="O3" s="547"/>
      <c r="P3" s="547"/>
      <c r="Q3" s="577" t="s">
        <v>331</v>
      </c>
      <c r="R3" s="568"/>
      <c r="S3" s="578" t="s">
        <v>330</v>
      </c>
      <c r="T3" s="579"/>
      <c r="U3" s="567" t="s">
        <v>329</v>
      </c>
      <c r="V3" s="568"/>
      <c r="W3" s="569" t="s">
        <v>328</v>
      </c>
      <c r="X3" s="570"/>
      <c r="Y3" s="580" t="s">
        <v>327</v>
      </c>
      <c r="Z3" s="581"/>
      <c r="AA3" s="583" t="s">
        <v>326</v>
      </c>
      <c r="AB3" s="580"/>
      <c r="AC3" s="582"/>
      <c r="AD3" s="231"/>
      <c r="AE3" s="215"/>
    </row>
    <row r="4" spans="1:38" ht="12.75" customHeight="1">
      <c r="A4" s="611"/>
      <c r="B4" s="531"/>
      <c r="C4" s="601"/>
      <c r="D4" s="599"/>
      <c r="E4" s="230"/>
      <c r="F4" s="551"/>
      <c r="G4" s="221"/>
      <c r="H4" s="551"/>
      <c r="I4" s="232"/>
      <c r="J4" s="595" t="s">
        <v>18</v>
      </c>
      <c r="K4" s="619" t="s">
        <v>209</v>
      </c>
      <c r="L4" s="619" t="s">
        <v>325</v>
      </c>
      <c r="M4" s="550" t="s">
        <v>170</v>
      </c>
      <c r="N4" s="542" t="s">
        <v>211</v>
      </c>
      <c r="O4" s="550" t="s">
        <v>342</v>
      </c>
      <c r="P4" s="230"/>
      <c r="Q4" s="617" t="s">
        <v>324</v>
      </c>
      <c r="R4" s="566"/>
      <c r="S4" s="584" t="s">
        <v>323</v>
      </c>
      <c r="T4" s="618"/>
      <c r="U4" s="565" t="s">
        <v>324</v>
      </c>
      <c r="V4" s="566"/>
      <c r="W4" s="565" t="s">
        <v>323</v>
      </c>
      <c r="X4" s="566"/>
      <c r="Y4" s="565" t="s">
        <v>324</v>
      </c>
      <c r="Z4" s="566"/>
      <c r="AA4" s="584" t="s">
        <v>323</v>
      </c>
      <c r="AB4" s="565"/>
      <c r="AC4" s="585"/>
      <c r="AD4" s="231"/>
      <c r="AE4" s="215"/>
    </row>
    <row r="5" spans="1:38" ht="11.25" customHeight="1">
      <c r="A5" s="611"/>
      <c r="B5" s="531"/>
      <c r="C5" s="601"/>
      <c r="D5" s="599"/>
      <c r="E5" s="230"/>
      <c r="F5" s="551"/>
      <c r="G5" s="221"/>
      <c r="H5" s="551"/>
      <c r="I5" s="232"/>
      <c r="J5" s="596"/>
      <c r="K5" s="619"/>
      <c r="L5" s="619"/>
      <c r="M5" s="551"/>
      <c r="N5" s="543"/>
      <c r="O5" s="620"/>
      <c r="P5" s="548"/>
      <c r="Q5" s="534" t="s">
        <v>164</v>
      </c>
      <c r="R5" s="571" t="s">
        <v>18</v>
      </c>
      <c r="S5" s="536" t="s">
        <v>164</v>
      </c>
      <c r="T5" s="573" t="s">
        <v>18</v>
      </c>
      <c r="U5" s="536" t="s">
        <v>164</v>
      </c>
      <c r="V5" s="550" t="s">
        <v>18</v>
      </c>
      <c r="W5" s="536" t="s">
        <v>164</v>
      </c>
      <c r="X5" s="615" t="s">
        <v>18</v>
      </c>
      <c r="Y5" s="536" t="s">
        <v>164</v>
      </c>
      <c r="Z5" s="550" t="s">
        <v>18</v>
      </c>
      <c r="AA5" s="536" t="s">
        <v>164</v>
      </c>
      <c r="AB5" s="550" t="s">
        <v>18</v>
      </c>
      <c r="AC5" s="231"/>
      <c r="AD5" s="228"/>
      <c r="AE5" s="215"/>
      <c r="AF5" s="225"/>
      <c r="AG5" s="225"/>
    </row>
    <row r="6" spans="1:38" ht="64.5" customHeight="1">
      <c r="A6" s="612"/>
      <c r="B6" s="532"/>
      <c r="C6" s="535"/>
      <c r="D6" s="600"/>
      <c r="E6" s="230"/>
      <c r="F6" s="552"/>
      <c r="G6" s="221"/>
      <c r="H6" s="552"/>
      <c r="I6" s="232"/>
      <c r="J6" s="597"/>
      <c r="K6" s="619"/>
      <c r="L6" s="619"/>
      <c r="M6" s="552"/>
      <c r="N6" s="544"/>
      <c r="O6" s="621"/>
      <c r="P6" s="549"/>
      <c r="Q6" s="535"/>
      <c r="R6" s="572"/>
      <c r="S6" s="537"/>
      <c r="T6" s="574"/>
      <c r="U6" s="537"/>
      <c r="V6" s="552"/>
      <c r="W6" s="537"/>
      <c r="X6" s="616"/>
      <c r="Y6" s="537"/>
      <c r="Z6" s="552"/>
      <c r="AA6" s="537"/>
      <c r="AB6" s="552"/>
      <c r="AC6" s="227" t="s">
        <v>322</v>
      </c>
      <c r="AD6" s="229" t="s">
        <v>322</v>
      </c>
      <c r="AE6" s="226"/>
      <c r="AI6" s="225"/>
      <c r="AJ6" s="225"/>
      <c r="AK6" s="225"/>
      <c r="AL6" s="225"/>
    </row>
    <row r="7" spans="1:38" ht="13.5" customHeight="1">
      <c r="A7" s="221">
        <v>1</v>
      </c>
      <c r="B7" s="222">
        <v>2</v>
      </c>
      <c r="C7" s="232" t="s">
        <v>2</v>
      </c>
      <c r="D7" s="222">
        <v>3</v>
      </c>
      <c r="E7" s="232" t="s">
        <v>4</v>
      </c>
      <c r="F7" s="221">
        <v>4</v>
      </c>
      <c r="G7" s="221" t="s">
        <v>120</v>
      </c>
      <c r="H7" s="221">
        <v>5</v>
      </c>
      <c r="I7" s="221" t="s">
        <v>118</v>
      </c>
      <c r="J7" s="224">
        <v>6</v>
      </c>
      <c r="K7" s="221">
        <v>7</v>
      </c>
      <c r="L7" s="231">
        <v>8</v>
      </c>
      <c r="M7" s="231">
        <v>9</v>
      </c>
      <c r="N7" s="231">
        <v>10</v>
      </c>
      <c r="O7" s="231">
        <v>11</v>
      </c>
      <c r="P7" s="223" t="s">
        <v>114</v>
      </c>
      <c r="Q7" s="223">
        <v>12</v>
      </c>
      <c r="R7" s="221">
        <v>13</v>
      </c>
      <c r="S7" s="230">
        <v>14</v>
      </c>
      <c r="T7" s="222">
        <v>15</v>
      </c>
      <c r="U7" s="232">
        <v>16</v>
      </c>
      <c r="V7" s="221">
        <v>17</v>
      </c>
      <c r="W7" s="221">
        <v>18</v>
      </c>
      <c r="X7" s="222">
        <v>19</v>
      </c>
      <c r="Y7" s="232">
        <v>20</v>
      </c>
      <c r="Z7" s="221">
        <v>21</v>
      </c>
      <c r="AA7" s="221">
        <v>22</v>
      </c>
      <c r="AB7" s="221">
        <v>23</v>
      </c>
      <c r="AC7" s="231" t="s">
        <v>102</v>
      </c>
      <c r="AD7" s="231" t="s">
        <v>321</v>
      </c>
      <c r="AE7" s="215"/>
    </row>
    <row r="8" spans="1:38" ht="13.5" customHeight="1" thickBot="1">
      <c r="A8" s="117"/>
      <c r="B8" s="220"/>
      <c r="C8" s="107"/>
      <c r="D8" s="217"/>
      <c r="E8" s="107"/>
      <c r="F8" s="107"/>
      <c r="G8" s="107"/>
      <c r="H8" s="107"/>
      <c r="I8" s="107"/>
      <c r="J8" s="219"/>
      <c r="K8" s="107"/>
      <c r="L8" s="107"/>
      <c r="M8" s="107"/>
      <c r="N8" s="107"/>
      <c r="O8" s="218"/>
      <c r="P8" s="107"/>
      <c r="Q8" s="538">
        <f>(Q10+R10)/17</f>
        <v>36</v>
      </c>
      <c r="R8" s="539"/>
      <c r="S8" s="540">
        <f>(S10+T10)/24</f>
        <v>36</v>
      </c>
      <c r="T8" s="541"/>
      <c r="U8" s="561">
        <f>(U10+V10)/17</f>
        <v>36</v>
      </c>
      <c r="V8" s="539"/>
      <c r="W8" s="540">
        <f>(W10+X10)/24</f>
        <v>36</v>
      </c>
      <c r="X8" s="541"/>
      <c r="Y8" s="561">
        <f>(Y10+Z10)/17</f>
        <v>36</v>
      </c>
      <c r="Z8" s="539"/>
      <c r="AA8" s="540">
        <f>(AA10+AB10)/24</f>
        <v>36</v>
      </c>
      <c r="AB8" s="539"/>
      <c r="AC8" s="173" t="e">
        <f>AC10/17</f>
        <v>#REF!</v>
      </c>
      <c r="AD8" s="107"/>
      <c r="AE8" s="215"/>
    </row>
    <row r="9" spans="1:38" ht="13.5" hidden="1" customHeight="1">
      <c r="A9" s="100"/>
      <c r="B9" s="378" t="s">
        <v>293</v>
      </c>
      <c r="C9" s="107"/>
      <c r="D9" s="217"/>
      <c r="E9" s="107"/>
      <c r="F9" s="100"/>
      <c r="G9" s="100"/>
      <c r="H9" s="100"/>
      <c r="I9" s="100"/>
      <c r="J9" s="174"/>
      <c r="K9" s="100"/>
      <c r="L9" s="100"/>
      <c r="M9" s="100"/>
      <c r="N9" s="100"/>
      <c r="O9" s="216"/>
      <c r="P9" s="107"/>
      <c r="Q9" s="107"/>
      <c r="R9" s="150"/>
      <c r="S9" s="158"/>
      <c r="T9" s="157"/>
      <c r="U9" s="117"/>
      <c r="V9" s="99"/>
      <c r="W9" s="99"/>
      <c r="X9" s="157"/>
      <c r="Y9" s="187"/>
      <c r="Z9" s="100"/>
      <c r="AA9" s="100"/>
      <c r="AB9" s="135"/>
      <c r="AC9" s="107"/>
      <c r="AD9" s="107"/>
      <c r="AE9" s="215"/>
    </row>
    <row r="10" spans="1:38" ht="13.5" customHeight="1" thickBot="1">
      <c r="A10" s="114"/>
      <c r="B10" s="377"/>
      <c r="C10" s="100"/>
      <c r="D10" s="376"/>
      <c r="E10" s="100"/>
      <c r="F10" s="214">
        <f t="shared" ref="F10:AB10" si="0">F12+F33++F60</f>
        <v>4428</v>
      </c>
      <c r="G10" s="214" t="e">
        <f t="shared" si="0"/>
        <v>#REF!</v>
      </c>
      <c r="H10" s="214">
        <f t="shared" si="0"/>
        <v>36</v>
      </c>
      <c r="I10" s="214" t="e">
        <f t="shared" si="0"/>
        <v>#REF!</v>
      </c>
      <c r="J10" s="415">
        <f t="shared" si="0"/>
        <v>4212</v>
      </c>
      <c r="K10" s="214">
        <f t="shared" si="0"/>
        <v>1816</v>
      </c>
      <c r="L10" s="214">
        <f t="shared" si="0"/>
        <v>1028</v>
      </c>
      <c r="M10" s="214">
        <f t="shared" si="0"/>
        <v>324</v>
      </c>
      <c r="N10" s="214">
        <f t="shared" si="0"/>
        <v>86</v>
      </c>
      <c r="O10" s="214">
        <f t="shared" si="0"/>
        <v>58</v>
      </c>
      <c r="P10" s="214" t="e">
        <f t="shared" si="0"/>
        <v>#REF!</v>
      </c>
      <c r="Q10" s="420">
        <f t="shared" si="0"/>
        <v>6</v>
      </c>
      <c r="R10" s="214">
        <f t="shared" si="0"/>
        <v>606</v>
      </c>
      <c r="S10" s="214">
        <f t="shared" si="0"/>
        <v>10</v>
      </c>
      <c r="T10" s="214">
        <f t="shared" si="0"/>
        <v>854</v>
      </c>
      <c r="U10" s="421">
        <f t="shared" si="0"/>
        <v>4</v>
      </c>
      <c r="V10" s="214">
        <f t="shared" si="0"/>
        <v>608</v>
      </c>
      <c r="W10" s="214">
        <f t="shared" si="0"/>
        <v>6</v>
      </c>
      <c r="X10" s="214">
        <f t="shared" si="0"/>
        <v>858</v>
      </c>
      <c r="Y10" s="421">
        <f t="shared" si="0"/>
        <v>4</v>
      </c>
      <c r="Z10" s="375">
        <f t="shared" si="0"/>
        <v>608</v>
      </c>
      <c r="AA10" s="375">
        <f t="shared" si="0"/>
        <v>6</v>
      </c>
      <c r="AB10" s="374">
        <f t="shared" si="0"/>
        <v>858</v>
      </c>
      <c r="AC10" s="214" t="e">
        <f>SUM(#REF!+AC33+#REF!)</f>
        <v>#REF!</v>
      </c>
      <c r="AD10" s="100"/>
      <c r="AE10" s="139">
        <f>Q10+R10+S10+T10+U10+V10+W10+X10+Y10+Z10+AA10+AB10</f>
        <v>4428</v>
      </c>
    </row>
    <row r="11" spans="1:38" ht="18.75" hidden="1" customHeight="1" thickBot="1">
      <c r="A11" s="203" t="s">
        <v>307</v>
      </c>
      <c r="B11" s="202" t="s">
        <v>316</v>
      </c>
      <c r="C11" s="140"/>
      <c r="D11" s="213"/>
      <c r="E11" s="149"/>
      <c r="F11" s="212"/>
      <c r="G11" s="149"/>
      <c r="H11" s="149"/>
      <c r="I11" s="149"/>
      <c r="J11" s="149" t="e">
        <f>SUM(#REF!)</f>
        <v>#REF!</v>
      </c>
      <c r="K11" s="149"/>
      <c r="L11" s="149"/>
      <c r="M11" s="149"/>
      <c r="N11" s="149"/>
      <c r="O11" s="211"/>
      <c r="P11" s="149"/>
      <c r="Q11" s="149"/>
      <c r="R11" s="208"/>
      <c r="S11" s="210"/>
      <c r="T11" s="207"/>
      <c r="U11" s="209"/>
      <c r="V11" s="208"/>
      <c r="W11" s="208"/>
      <c r="X11" s="207"/>
      <c r="Y11" s="206" t="s">
        <v>320</v>
      </c>
      <c r="Z11" s="149"/>
      <c r="AA11" s="149"/>
      <c r="AB11" s="205" t="s">
        <v>319</v>
      </c>
      <c r="AC11" s="140"/>
      <c r="AD11" s="140"/>
      <c r="AE11" s="139">
        <f t="shared" ref="AE11:AE42" si="1">R11+T11+V11+X11+Z11+AB11</f>
        <v>8.9</v>
      </c>
    </row>
    <row r="12" spans="1:38" ht="18.75" customHeight="1" thickBot="1">
      <c r="A12" s="168" t="s">
        <v>318</v>
      </c>
      <c r="B12" s="204" t="s">
        <v>317</v>
      </c>
      <c r="C12" s="372"/>
      <c r="D12" s="277"/>
      <c r="E12" s="282"/>
      <c r="F12" s="373">
        <f>F13+F22+F27</f>
        <v>2124</v>
      </c>
      <c r="G12" s="280">
        <f t="shared" ref="G12:AB12" si="2">G13+G22+G27</f>
        <v>56</v>
      </c>
      <c r="H12" s="277">
        <f t="shared" si="2"/>
        <v>0</v>
      </c>
      <c r="I12" s="280">
        <f t="shared" si="2"/>
        <v>36</v>
      </c>
      <c r="J12" s="277">
        <f t="shared" si="2"/>
        <v>2052</v>
      </c>
      <c r="K12" s="282">
        <f t="shared" si="2"/>
        <v>1356</v>
      </c>
      <c r="L12" s="282">
        <f t="shared" si="2"/>
        <v>696</v>
      </c>
      <c r="M12" s="277">
        <f t="shared" si="2"/>
        <v>0</v>
      </c>
      <c r="N12" s="280">
        <f t="shared" si="2"/>
        <v>54</v>
      </c>
      <c r="O12" s="278">
        <f t="shared" si="2"/>
        <v>18</v>
      </c>
      <c r="P12" s="373">
        <f t="shared" si="2"/>
        <v>0</v>
      </c>
      <c r="Q12" s="281">
        <f t="shared" si="2"/>
        <v>0</v>
      </c>
      <c r="R12" s="282">
        <f t="shared" si="2"/>
        <v>426</v>
      </c>
      <c r="S12" s="282">
        <f t="shared" si="2"/>
        <v>0</v>
      </c>
      <c r="T12" s="278">
        <f t="shared" si="2"/>
        <v>500</v>
      </c>
      <c r="U12" s="281">
        <f t="shared" si="2"/>
        <v>0</v>
      </c>
      <c r="V12" s="277">
        <f t="shared" si="2"/>
        <v>430</v>
      </c>
      <c r="W12" s="280">
        <f t="shared" si="2"/>
        <v>0</v>
      </c>
      <c r="X12" s="278">
        <f t="shared" si="2"/>
        <v>600</v>
      </c>
      <c r="Y12" s="281">
        <f t="shared" si="2"/>
        <v>0</v>
      </c>
      <c r="Z12" s="277">
        <f t="shared" si="2"/>
        <v>140</v>
      </c>
      <c r="AA12" s="280">
        <f t="shared" si="2"/>
        <v>0</v>
      </c>
      <c r="AB12" s="277">
        <f t="shared" si="2"/>
        <v>28</v>
      </c>
      <c r="AC12" s="140"/>
      <c r="AD12" s="140"/>
      <c r="AE12" s="139">
        <f t="shared" si="1"/>
        <v>2124</v>
      </c>
    </row>
    <row r="13" spans="1:38" ht="26.25" customHeight="1" thickBot="1">
      <c r="A13" s="203" t="s">
        <v>354</v>
      </c>
      <c r="B13" s="202" t="s">
        <v>352</v>
      </c>
      <c r="C13" s="367"/>
      <c r="D13" s="353"/>
      <c r="E13" s="364"/>
      <c r="F13" s="372">
        <f t="shared" ref="F13:P13" si="3">F14+F15+F16+F17+F18+F19+F20+F21</f>
        <v>1300</v>
      </c>
      <c r="G13" s="353">
        <f t="shared" si="3"/>
        <v>0</v>
      </c>
      <c r="H13" s="353">
        <f t="shared" si="3"/>
        <v>0</v>
      </c>
      <c r="I13" s="353">
        <f t="shared" si="3"/>
        <v>0</v>
      </c>
      <c r="J13" s="277">
        <f t="shared" si="3"/>
        <v>1254</v>
      </c>
      <c r="K13" s="353">
        <f t="shared" si="3"/>
        <v>878</v>
      </c>
      <c r="L13" s="353">
        <f t="shared" si="3"/>
        <v>376</v>
      </c>
      <c r="M13" s="353">
        <f t="shared" si="3"/>
        <v>0</v>
      </c>
      <c r="N13" s="353">
        <f t="shared" si="3"/>
        <v>36</v>
      </c>
      <c r="O13" s="371">
        <f t="shared" si="3"/>
        <v>10</v>
      </c>
      <c r="P13" s="367">
        <f t="shared" si="3"/>
        <v>0</v>
      </c>
      <c r="Q13" s="367"/>
      <c r="R13" s="353">
        <f>R14+R15+R16+R17+R18+R19+R20+R21</f>
        <v>304</v>
      </c>
      <c r="S13" s="364"/>
      <c r="T13" s="371">
        <f t="shared" ref="T13:AB13" si="4">T14+T15+T16+T17+T18+T19+T20+T21</f>
        <v>352</v>
      </c>
      <c r="U13" s="370">
        <f t="shared" si="4"/>
        <v>0</v>
      </c>
      <c r="V13" s="369">
        <f t="shared" si="4"/>
        <v>268</v>
      </c>
      <c r="W13" s="369">
        <f t="shared" si="4"/>
        <v>0</v>
      </c>
      <c r="X13" s="368">
        <f t="shared" si="4"/>
        <v>340</v>
      </c>
      <c r="Y13" s="367">
        <f t="shared" si="4"/>
        <v>0</v>
      </c>
      <c r="Z13" s="353">
        <f t="shared" si="4"/>
        <v>36</v>
      </c>
      <c r="AA13" s="353">
        <f t="shared" si="4"/>
        <v>0</v>
      </c>
      <c r="AB13" s="353">
        <f t="shared" si="4"/>
        <v>0</v>
      </c>
      <c r="AC13" s="140"/>
      <c r="AD13" s="140"/>
      <c r="AE13" s="139">
        <f t="shared" si="1"/>
        <v>1300</v>
      </c>
    </row>
    <row r="14" spans="1:38" ht="13.5" customHeight="1">
      <c r="A14" s="198" t="s">
        <v>355</v>
      </c>
      <c r="B14" s="361" t="s">
        <v>315</v>
      </c>
      <c r="C14" s="341"/>
      <c r="D14" s="366" t="s">
        <v>298</v>
      </c>
      <c r="E14" s="339"/>
      <c r="F14" s="345">
        <f>J14+N14+O14</f>
        <v>148</v>
      </c>
      <c r="G14" s="342"/>
      <c r="H14" s="342"/>
      <c r="I14" s="342"/>
      <c r="J14" s="181">
        <f t="shared" ref="J14:J21" si="5">K14+L14+M14</f>
        <v>124</v>
      </c>
      <c r="K14" s="101">
        <v>124</v>
      </c>
      <c r="L14" s="101"/>
      <c r="M14" s="334"/>
      <c r="N14" s="334">
        <v>18</v>
      </c>
      <c r="O14" s="338">
        <v>6</v>
      </c>
      <c r="P14" s="341"/>
      <c r="Q14" s="341"/>
      <c r="R14" s="101">
        <v>26</v>
      </c>
      <c r="S14" s="134"/>
      <c r="T14" s="359">
        <v>34</v>
      </c>
      <c r="U14" s="358"/>
      <c r="V14" s="357">
        <v>34</v>
      </c>
      <c r="W14" s="336"/>
      <c r="X14" s="335">
        <v>54</v>
      </c>
      <c r="Y14" s="108"/>
      <c r="Z14" s="101"/>
      <c r="AA14" s="334"/>
      <c r="AB14" s="101"/>
      <c r="AC14" s="140"/>
      <c r="AD14" s="140"/>
      <c r="AE14" s="139">
        <f t="shared" si="1"/>
        <v>148</v>
      </c>
    </row>
    <row r="15" spans="1:38" ht="13.5" customHeight="1">
      <c r="A15" s="198" t="s">
        <v>356</v>
      </c>
      <c r="B15" s="197" t="s">
        <v>314</v>
      </c>
      <c r="C15" s="146"/>
      <c r="D15" s="183" t="s">
        <v>304</v>
      </c>
      <c r="E15" s="195"/>
      <c r="F15" s="196">
        <f t="shared" ref="F15:F21" si="6">H15+J15</f>
        <v>182</v>
      </c>
      <c r="G15" s="76"/>
      <c r="H15" s="76"/>
      <c r="I15" s="76"/>
      <c r="J15" s="142">
        <f t="shared" si="5"/>
        <v>182</v>
      </c>
      <c r="K15" s="99">
        <v>182</v>
      </c>
      <c r="L15" s="99"/>
      <c r="M15" s="145"/>
      <c r="N15" s="145"/>
      <c r="O15" s="144"/>
      <c r="P15" s="146"/>
      <c r="Q15" s="146"/>
      <c r="R15" s="99">
        <v>52</v>
      </c>
      <c r="S15" s="120"/>
      <c r="T15" s="157">
        <v>60</v>
      </c>
      <c r="U15" s="156"/>
      <c r="V15" s="155">
        <v>34</v>
      </c>
      <c r="W15" s="194"/>
      <c r="X15" s="154">
        <v>36</v>
      </c>
      <c r="Y15" s="117"/>
      <c r="Z15" s="99"/>
      <c r="AA15" s="145"/>
      <c r="AB15" s="99"/>
      <c r="AC15" s="140"/>
      <c r="AD15" s="140"/>
      <c r="AE15" s="139">
        <f t="shared" si="1"/>
        <v>182</v>
      </c>
    </row>
    <row r="16" spans="1:38" ht="13.5" customHeight="1">
      <c r="A16" s="198" t="s">
        <v>357</v>
      </c>
      <c r="B16" s="197" t="s">
        <v>313</v>
      </c>
      <c r="C16" s="146"/>
      <c r="D16" s="183" t="s">
        <v>304</v>
      </c>
      <c r="E16" s="195"/>
      <c r="F16" s="196">
        <f t="shared" si="6"/>
        <v>172</v>
      </c>
      <c r="G16" s="76"/>
      <c r="H16" s="76"/>
      <c r="I16" s="76"/>
      <c r="J16" s="142">
        <f t="shared" si="5"/>
        <v>172</v>
      </c>
      <c r="K16" s="99"/>
      <c r="L16" s="99">
        <v>172</v>
      </c>
      <c r="M16" s="145"/>
      <c r="N16" s="145"/>
      <c r="O16" s="144"/>
      <c r="P16" s="146"/>
      <c r="Q16" s="146"/>
      <c r="R16" s="99">
        <v>52</v>
      </c>
      <c r="S16" s="120"/>
      <c r="T16" s="157">
        <v>54</v>
      </c>
      <c r="U16" s="156"/>
      <c r="V16" s="155">
        <v>34</v>
      </c>
      <c r="W16" s="194"/>
      <c r="X16" s="154">
        <v>32</v>
      </c>
      <c r="Y16" s="117"/>
      <c r="Z16" s="99"/>
      <c r="AA16" s="145"/>
      <c r="AB16" s="99"/>
      <c r="AC16" s="140"/>
      <c r="AD16" s="140"/>
      <c r="AE16" s="139">
        <f t="shared" si="1"/>
        <v>172</v>
      </c>
    </row>
    <row r="17" spans="1:31" ht="13.5" customHeight="1">
      <c r="A17" s="201" t="s">
        <v>358</v>
      </c>
      <c r="B17" s="197" t="s">
        <v>312</v>
      </c>
      <c r="C17" s="146"/>
      <c r="D17" s="183" t="s">
        <v>298</v>
      </c>
      <c r="E17" s="195"/>
      <c r="F17" s="196">
        <f>J17+N17+O17</f>
        <v>346</v>
      </c>
      <c r="G17" s="76"/>
      <c r="H17" s="76"/>
      <c r="I17" s="76"/>
      <c r="J17" s="142">
        <f t="shared" si="5"/>
        <v>324</v>
      </c>
      <c r="K17" s="99">
        <v>324</v>
      </c>
      <c r="L17" s="99"/>
      <c r="M17" s="145"/>
      <c r="N17" s="145">
        <v>18</v>
      </c>
      <c r="O17" s="144">
        <v>4</v>
      </c>
      <c r="P17" s="146"/>
      <c r="Q17" s="146"/>
      <c r="R17" s="99">
        <v>72</v>
      </c>
      <c r="S17" s="120"/>
      <c r="T17" s="157">
        <v>88</v>
      </c>
      <c r="U17" s="156"/>
      <c r="V17" s="155">
        <v>78</v>
      </c>
      <c r="W17" s="194"/>
      <c r="X17" s="154">
        <v>108</v>
      </c>
      <c r="Y17" s="117"/>
      <c r="Z17" s="99"/>
      <c r="AA17" s="145"/>
      <c r="AB17" s="99"/>
      <c r="AC17" s="140"/>
      <c r="AD17" s="140"/>
      <c r="AE17" s="139">
        <f t="shared" si="1"/>
        <v>346</v>
      </c>
    </row>
    <row r="18" spans="1:31" ht="13.5" customHeight="1">
      <c r="A18" s="198" t="s">
        <v>359</v>
      </c>
      <c r="B18" s="197" t="s">
        <v>311</v>
      </c>
      <c r="C18" s="145"/>
      <c r="D18" s="183" t="s">
        <v>304</v>
      </c>
      <c r="E18" s="195"/>
      <c r="F18" s="196">
        <f t="shared" si="6"/>
        <v>172</v>
      </c>
      <c r="G18" s="76"/>
      <c r="H18" s="76"/>
      <c r="I18" s="76"/>
      <c r="J18" s="142">
        <f t="shared" si="5"/>
        <v>172</v>
      </c>
      <c r="K18" s="99">
        <v>172</v>
      </c>
      <c r="L18" s="99"/>
      <c r="M18" s="145"/>
      <c r="N18" s="145"/>
      <c r="O18" s="144"/>
      <c r="P18" s="146"/>
      <c r="Q18" s="146"/>
      <c r="R18" s="99">
        <v>34</v>
      </c>
      <c r="S18" s="120"/>
      <c r="T18" s="157">
        <v>26</v>
      </c>
      <c r="U18" s="156"/>
      <c r="V18" s="155">
        <v>54</v>
      </c>
      <c r="W18" s="194"/>
      <c r="X18" s="154">
        <v>58</v>
      </c>
      <c r="Y18" s="117"/>
      <c r="Z18" s="99"/>
      <c r="AA18" s="145"/>
      <c r="AB18" s="76"/>
      <c r="AC18" s="140"/>
      <c r="AD18" s="140"/>
      <c r="AE18" s="139">
        <f t="shared" si="1"/>
        <v>172</v>
      </c>
    </row>
    <row r="19" spans="1:31" ht="13.5" customHeight="1">
      <c r="A19" s="198" t="s">
        <v>360</v>
      </c>
      <c r="B19" s="197" t="s">
        <v>300</v>
      </c>
      <c r="C19" s="145"/>
      <c r="D19" s="183" t="s">
        <v>304</v>
      </c>
      <c r="E19" s="195"/>
      <c r="F19" s="196">
        <f t="shared" si="6"/>
        <v>172</v>
      </c>
      <c r="G19" s="76"/>
      <c r="H19" s="76"/>
      <c r="I19" s="76"/>
      <c r="J19" s="142">
        <f t="shared" si="5"/>
        <v>172</v>
      </c>
      <c r="K19" s="99"/>
      <c r="L19" s="99">
        <v>172</v>
      </c>
      <c r="M19" s="145"/>
      <c r="N19" s="145"/>
      <c r="O19" s="144"/>
      <c r="P19" s="146"/>
      <c r="Q19" s="146"/>
      <c r="R19" s="99">
        <v>34</v>
      </c>
      <c r="S19" s="120"/>
      <c r="T19" s="157">
        <v>52</v>
      </c>
      <c r="U19" s="156"/>
      <c r="V19" s="155">
        <v>34</v>
      </c>
      <c r="W19" s="194"/>
      <c r="X19" s="154">
        <v>52</v>
      </c>
      <c r="Y19" s="117"/>
      <c r="Z19" s="99"/>
      <c r="AA19" s="145"/>
      <c r="AB19" s="76"/>
      <c r="AC19" s="140"/>
      <c r="AD19" s="140"/>
      <c r="AE19" s="139">
        <f t="shared" si="1"/>
        <v>172</v>
      </c>
    </row>
    <row r="20" spans="1:31" ht="13.5" customHeight="1">
      <c r="A20" s="198" t="s">
        <v>361</v>
      </c>
      <c r="B20" s="197" t="s">
        <v>310</v>
      </c>
      <c r="C20" s="145"/>
      <c r="D20" s="183" t="s">
        <v>296</v>
      </c>
      <c r="E20" s="195"/>
      <c r="F20" s="196">
        <f t="shared" si="6"/>
        <v>72</v>
      </c>
      <c r="G20" s="76"/>
      <c r="H20" s="76"/>
      <c r="I20" s="76"/>
      <c r="J20" s="142">
        <f t="shared" si="5"/>
        <v>72</v>
      </c>
      <c r="K20" s="99">
        <v>56</v>
      </c>
      <c r="L20" s="99">
        <v>16</v>
      </c>
      <c r="M20" s="145"/>
      <c r="N20" s="145"/>
      <c r="O20" s="144"/>
      <c r="P20" s="146"/>
      <c r="Q20" s="146"/>
      <c r="R20" s="99">
        <v>34</v>
      </c>
      <c r="S20" s="120"/>
      <c r="T20" s="157">
        <v>38</v>
      </c>
      <c r="U20" s="156"/>
      <c r="V20" s="155"/>
      <c r="W20" s="194"/>
      <c r="X20" s="154"/>
      <c r="Y20" s="117"/>
      <c r="Z20" s="99"/>
      <c r="AA20" s="145"/>
      <c r="AB20" s="99"/>
      <c r="AC20" s="140"/>
      <c r="AD20" s="140"/>
      <c r="AE20" s="139">
        <f t="shared" si="1"/>
        <v>72</v>
      </c>
    </row>
    <row r="21" spans="1:31" ht="13.5" customHeight="1" thickBot="1">
      <c r="A21" s="333" t="s">
        <v>362</v>
      </c>
      <c r="B21" s="332" t="s">
        <v>308</v>
      </c>
      <c r="C21" s="289"/>
      <c r="D21" s="365" t="s">
        <v>299</v>
      </c>
      <c r="E21" s="330"/>
      <c r="F21" s="356">
        <f t="shared" si="6"/>
        <v>36</v>
      </c>
      <c r="G21" s="331"/>
      <c r="H21" s="331"/>
      <c r="I21" s="331"/>
      <c r="J21" s="313">
        <f t="shared" si="5"/>
        <v>36</v>
      </c>
      <c r="K21" s="114">
        <v>20</v>
      </c>
      <c r="L21" s="114">
        <v>16</v>
      </c>
      <c r="M21" s="289"/>
      <c r="N21" s="289"/>
      <c r="O21" s="288"/>
      <c r="P21" s="290"/>
      <c r="Q21" s="411"/>
      <c r="R21" s="114"/>
      <c r="S21" s="173"/>
      <c r="T21" s="312"/>
      <c r="U21" s="355"/>
      <c r="V21" s="311"/>
      <c r="W21" s="328"/>
      <c r="X21" s="188"/>
      <c r="Y21" s="287"/>
      <c r="Z21" s="114">
        <v>36</v>
      </c>
      <c r="AA21" s="289"/>
      <c r="AB21" s="331"/>
      <c r="AC21" s="140"/>
      <c r="AD21" s="140"/>
      <c r="AE21" s="139">
        <f t="shared" si="1"/>
        <v>36</v>
      </c>
    </row>
    <row r="22" spans="1:31" ht="27.75" customHeight="1" thickBot="1">
      <c r="A22" s="203" t="s">
        <v>354</v>
      </c>
      <c r="B22" s="354" t="s">
        <v>353</v>
      </c>
      <c r="C22" s="353"/>
      <c r="D22" s="352"/>
      <c r="E22" s="364"/>
      <c r="F22" s="350">
        <f>F23+F24+F25</f>
        <v>424</v>
      </c>
      <c r="G22" s="350">
        <f t="shared" ref="G22:AB22" si="7">G23+G24+G25</f>
        <v>56</v>
      </c>
      <c r="H22" s="350">
        <f t="shared" si="7"/>
        <v>0</v>
      </c>
      <c r="I22" s="350">
        <f t="shared" si="7"/>
        <v>36</v>
      </c>
      <c r="J22" s="351">
        <f t="shared" si="7"/>
        <v>398</v>
      </c>
      <c r="K22" s="350">
        <f t="shared" si="7"/>
        <v>170</v>
      </c>
      <c r="L22" s="350">
        <f t="shared" si="7"/>
        <v>228</v>
      </c>
      <c r="M22" s="350">
        <f t="shared" si="7"/>
        <v>0</v>
      </c>
      <c r="N22" s="350">
        <f t="shared" si="7"/>
        <v>18</v>
      </c>
      <c r="O22" s="349">
        <f t="shared" si="7"/>
        <v>8</v>
      </c>
      <c r="P22" s="346">
        <f t="shared" si="7"/>
        <v>0</v>
      </c>
      <c r="Q22" s="350">
        <f t="shared" si="7"/>
        <v>0</v>
      </c>
      <c r="R22" s="350">
        <f t="shared" si="7"/>
        <v>122</v>
      </c>
      <c r="S22" s="350">
        <f t="shared" si="7"/>
        <v>0</v>
      </c>
      <c r="T22" s="349">
        <f t="shared" si="7"/>
        <v>104</v>
      </c>
      <c r="U22" s="348">
        <f t="shared" si="7"/>
        <v>0</v>
      </c>
      <c r="V22" s="363">
        <f t="shared" si="7"/>
        <v>66</v>
      </c>
      <c r="W22" s="363">
        <f t="shared" si="7"/>
        <v>0</v>
      </c>
      <c r="X22" s="347">
        <f t="shared" si="7"/>
        <v>132</v>
      </c>
      <c r="Y22" s="346">
        <f t="shared" si="7"/>
        <v>0</v>
      </c>
      <c r="Z22" s="350">
        <f t="shared" si="7"/>
        <v>0</v>
      </c>
      <c r="AA22" s="350">
        <f t="shared" si="7"/>
        <v>0</v>
      </c>
      <c r="AB22" s="350">
        <f t="shared" si="7"/>
        <v>0</v>
      </c>
      <c r="AC22" s="140"/>
      <c r="AD22" s="140"/>
      <c r="AE22" s="139">
        <f t="shared" si="1"/>
        <v>424</v>
      </c>
    </row>
    <row r="23" spans="1:31" ht="13.5" customHeight="1">
      <c r="A23" s="362" t="s">
        <v>363</v>
      </c>
      <c r="B23" s="361" t="s">
        <v>306</v>
      </c>
      <c r="C23" s="334"/>
      <c r="D23" s="200" t="s">
        <v>304</v>
      </c>
      <c r="E23" s="339"/>
      <c r="F23" s="360">
        <f t="shared" ref="F23:F30" si="8">H23+J23</f>
        <v>166</v>
      </c>
      <c r="G23" s="342"/>
      <c r="H23" s="342"/>
      <c r="I23" s="342"/>
      <c r="J23" s="181">
        <f t="shared" ref="J23:J30" si="9">K23+L23+M23</f>
        <v>166</v>
      </c>
      <c r="K23" s="101"/>
      <c r="L23" s="101">
        <v>166</v>
      </c>
      <c r="M23" s="334"/>
      <c r="N23" s="334"/>
      <c r="O23" s="338"/>
      <c r="P23" s="340"/>
      <c r="Q23" s="344"/>
      <c r="R23" s="101">
        <v>34</v>
      </c>
      <c r="S23" s="134"/>
      <c r="T23" s="359">
        <v>52</v>
      </c>
      <c r="U23" s="358"/>
      <c r="V23" s="357">
        <v>32</v>
      </c>
      <c r="W23" s="336"/>
      <c r="X23" s="335">
        <v>48</v>
      </c>
      <c r="Y23" s="108"/>
      <c r="Z23" s="101"/>
      <c r="AA23" s="334"/>
      <c r="AB23" s="342"/>
      <c r="AC23" s="140"/>
      <c r="AD23" s="140"/>
      <c r="AE23" s="139">
        <f t="shared" si="1"/>
        <v>166</v>
      </c>
    </row>
    <row r="24" spans="1:31" ht="13.5" customHeight="1">
      <c r="A24" s="201" t="s">
        <v>364</v>
      </c>
      <c r="B24" s="197" t="s">
        <v>305</v>
      </c>
      <c r="C24" s="145"/>
      <c r="D24" s="176" t="s">
        <v>298</v>
      </c>
      <c r="E24" s="195"/>
      <c r="F24" s="199">
        <f>J24+N24+O24</f>
        <v>222</v>
      </c>
      <c r="G24" s="76"/>
      <c r="H24" s="76"/>
      <c r="I24" s="76"/>
      <c r="J24" s="142">
        <f t="shared" si="9"/>
        <v>196</v>
      </c>
      <c r="K24" s="99">
        <v>150</v>
      </c>
      <c r="L24" s="99">
        <v>46</v>
      </c>
      <c r="M24" s="145"/>
      <c r="N24" s="145">
        <v>18</v>
      </c>
      <c r="O24" s="144">
        <v>8</v>
      </c>
      <c r="P24" s="147"/>
      <c r="Q24" s="151"/>
      <c r="R24" s="99">
        <v>52</v>
      </c>
      <c r="S24" s="120"/>
      <c r="T24" s="157">
        <v>52</v>
      </c>
      <c r="U24" s="156"/>
      <c r="V24" s="155">
        <v>34</v>
      </c>
      <c r="W24" s="194"/>
      <c r="X24" s="154">
        <v>84</v>
      </c>
      <c r="Y24" s="117"/>
      <c r="Z24" s="99"/>
      <c r="AA24" s="145"/>
      <c r="AB24" s="99"/>
      <c r="AC24" s="140"/>
      <c r="AD24" s="140"/>
      <c r="AE24" s="139">
        <f t="shared" si="1"/>
        <v>222</v>
      </c>
    </row>
    <row r="25" spans="1:31" ht="13.5" customHeight="1" thickBot="1">
      <c r="A25" s="333" t="s">
        <v>365</v>
      </c>
      <c r="B25" s="332" t="s">
        <v>366</v>
      </c>
      <c r="C25" s="289"/>
      <c r="D25" s="314" t="s">
        <v>299</v>
      </c>
      <c r="E25" s="330"/>
      <c r="F25" s="356">
        <f t="shared" ref="F25" si="10">H25+J25</f>
        <v>36</v>
      </c>
      <c r="G25" s="114">
        <f>K25+M25+O25+R25+U25+V25</f>
        <v>56</v>
      </c>
      <c r="H25" s="114"/>
      <c r="I25" s="313">
        <f>M25+O25+R25+U25+W25+X25</f>
        <v>36</v>
      </c>
      <c r="J25" s="313">
        <f t="shared" ref="J25" si="11">K25+L25+M25</f>
        <v>36</v>
      </c>
      <c r="K25" s="114">
        <v>20</v>
      </c>
      <c r="L25" s="114">
        <v>16</v>
      </c>
      <c r="M25" s="289"/>
      <c r="N25" s="289"/>
      <c r="O25" s="288"/>
      <c r="P25" s="290"/>
      <c r="Q25" s="411"/>
      <c r="R25" s="114">
        <v>36</v>
      </c>
      <c r="S25" s="173"/>
      <c r="T25" s="312"/>
      <c r="U25" s="355"/>
      <c r="V25" s="311"/>
      <c r="W25" s="328"/>
      <c r="X25" s="188"/>
      <c r="Y25" s="117"/>
      <c r="Z25" s="99"/>
      <c r="AA25" s="145"/>
      <c r="AB25" s="99"/>
      <c r="AC25" s="140"/>
      <c r="AD25" s="140"/>
      <c r="AE25" s="139">
        <f t="shared" si="1"/>
        <v>36</v>
      </c>
    </row>
    <row r="26" spans="1:31" ht="13.5" customHeight="1" thickBot="1">
      <c r="A26" s="386"/>
      <c r="B26" s="387" t="s">
        <v>341</v>
      </c>
      <c r="C26" s="388"/>
      <c r="D26" s="389"/>
      <c r="E26" s="390"/>
      <c r="F26" s="407"/>
      <c r="G26" s="391"/>
      <c r="H26" s="391"/>
      <c r="I26" s="392"/>
      <c r="J26" s="392"/>
      <c r="K26" s="391"/>
      <c r="L26" s="391"/>
      <c r="M26" s="388"/>
      <c r="N26" s="388"/>
      <c r="O26" s="393"/>
      <c r="P26" s="409"/>
      <c r="Q26" s="412"/>
      <c r="R26" s="391"/>
      <c r="S26" s="385"/>
      <c r="T26" s="394"/>
      <c r="U26" s="395"/>
      <c r="V26" s="396"/>
      <c r="W26" s="397"/>
      <c r="X26" s="398" t="s">
        <v>75</v>
      </c>
      <c r="Y26" s="399"/>
      <c r="Z26" s="391"/>
      <c r="AA26" s="388"/>
      <c r="AB26" s="391"/>
      <c r="AC26" s="140"/>
      <c r="AD26" s="140"/>
      <c r="AE26" s="139"/>
    </row>
    <row r="27" spans="1:31" ht="15.75" customHeight="1" thickTop="1" thickBot="1">
      <c r="A27" s="401" t="s">
        <v>382</v>
      </c>
      <c r="B27" s="402" t="s">
        <v>377</v>
      </c>
      <c r="C27" s="403"/>
      <c r="D27" s="404"/>
      <c r="E27" s="405"/>
      <c r="F27" s="408">
        <f>F28+F29+F30+F31+F32</f>
        <v>400</v>
      </c>
      <c r="G27" s="410">
        <f t="shared" ref="G27:AB27" si="12">G28+G29+G30+G31+G32</f>
        <v>0</v>
      </c>
      <c r="H27" s="428">
        <f t="shared" si="12"/>
        <v>0</v>
      </c>
      <c r="I27" s="410">
        <f t="shared" si="12"/>
        <v>0</v>
      </c>
      <c r="J27" s="433">
        <f t="shared" si="12"/>
        <v>400</v>
      </c>
      <c r="K27" s="410">
        <f t="shared" si="12"/>
        <v>308</v>
      </c>
      <c r="L27" s="428">
        <f t="shared" si="12"/>
        <v>92</v>
      </c>
      <c r="M27" s="428">
        <f t="shared" si="12"/>
        <v>0</v>
      </c>
      <c r="N27" s="428">
        <f t="shared" si="12"/>
        <v>0</v>
      </c>
      <c r="O27" s="406">
        <f t="shared" si="12"/>
        <v>0</v>
      </c>
      <c r="P27" s="408">
        <f t="shared" si="12"/>
        <v>0</v>
      </c>
      <c r="Q27" s="408">
        <f t="shared" si="12"/>
        <v>0</v>
      </c>
      <c r="R27" s="410">
        <f t="shared" si="12"/>
        <v>0</v>
      </c>
      <c r="S27" s="429">
        <f t="shared" si="12"/>
        <v>0</v>
      </c>
      <c r="T27" s="413">
        <f t="shared" si="12"/>
        <v>44</v>
      </c>
      <c r="U27" s="430">
        <f t="shared" si="12"/>
        <v>0</v>
      </c>
      <c r="V27" s="431">
        <f t="shared" si="12"/>
        <v>96</v>
      </c>
      <c r="W27" s="432">
        <f t="shared" si="12"/>
        <v>0</v>
      </c>
      <c r="X27" s="416">
        <f t="shared" si="12"/>
        <v>128</v>
      </c>
      <c r="Y27" s="408">
        <f t="shared" si="12"/>
        <v>0</v>
      </c>
      <c r="Z27" s="428">
        <f t="shared" si="12"/>
        <v>104</v>
      </c>
      <c r="AA27" s="428">
        <f t="shared" si="12"/>
        <v>0</v>
      </c>
      <c r="AB27" s="406">
        <f t="shared" si="12"/>
        <v>28</v>
      </c>
      <c r="AC27" s="140"/>
      <c r="AD27" s="140"/>
      <c r="AE27" s="139">
        <f t="shared" si="1"/>
        <v>400</v>
      </c>
    </row>
    <row r="28" spans="1:31" ht="13.5" customHeight="1" thickTop="1">
      <c r="A28" s="434" t="s">
        <v>369</v>
      </c>
      <c r="B28" s="197" t="s">
        <v>368</v>
      </c>
      <c r="C28" s="145"/>
      <c r="D28" s="176" t="s">
        <v>309</v>
      </c>
      <c r="E28" s="195"/>
      <c r="F28" s="196">
        <f t="shared" si="8"/>
        <v>114</v>
      </c>
      <c r="G28" s="76"/>
      <c r="H28" s="76"/>
      <c r="I28" s="76"/>
      <c r="J28" s="142">
        <f t="shared" si="9"/>
        <v>114</v>
      </c>
      <c r="K28" s="99">
        <v>74</v>
      </c>
      <c r="L28" s="99">
        <v>40</v>
      </c>
      <c r="M28" s="145"/>
      <c r="N28" s="145"/>
      <c r="O28" s="144"/>
      <c r="P28" s="147"/>
      <c r="Q28" s="151"/>
      <c r="R28" s="99"/>
      <c r="S28" s="120"/>
      <c r="T28" s="157">
        <v>44</v>
      </c>
      <c r="U28" s="156"/>
      <c r="V28" s="155">
        <v>32</v>
      </c>
      <c r="W28" s="194"/>
      <c r="X28" s="154">
        <v>38</v>
      </c>
      <c r="Y28" s="117"/>
      <c r="Z28" s="99"/>
      <c r="AA28" s="145"/>
      <c r="AB28" s="99"/>
      <c r="AC28" s="140"/>
      <c r="AD28" s="140"/>
      <c r="AE28" s="139">
        <f t="shared" si="1"/>
        <v>114</v>
      </c>
    </row>
    <row r="29" spans="1:31" ht="13.5" customHeight="1">
      <c r="A29" s="434" t="s">
        <v>378</v>
      </c>
      <c r="B29" s="197" t="s">
        <v>383</v>
      </c>
      <c r="C29" s="145"/>
      <c r="D29" s="176" t="s">
        <v>299</v>
      </c>
      <c r="E29" s="195"/>
      <c r="F29" s="199">
        <f t="shared" ref="F29" si="13">H29+J29</f>
        <v>36</v>
      </c>
      <c r="G29" s="99"/>
      <c r="H29" s="99"/>
      <c r="I29" s="99"/>
      <c r="J29" s="142">
        <f t="shared" ref="J29" si="14">K29+L29+M29</f>
        <v>36</v>
      </c>
      <c r="K29" s="99">
        <v>20</v>
      </c>
      <c r="L29" s="99">
        <v>16</v>
      </c>
      <c r="M29" s="145"/>
      <c r="N29" s="145"/>
      <c r="O29" s="144"/>
      <c r="P29" s="147"/>
      <c r="Q29" s="151"/>
      <c r="R29" s="99"/>
      <c r="S29" s="120"/>
      <c r="T29" s="157"/>
      <c r="U29" s="156"/>
      <c r="V29" s="155"/>
      <c r="W29" s="194"/>
      <c r="X29" s="154"/>
      <c r="Y29" s="117"/>
      <c r="Z29" s="99">
        <v>36</v>
      </c>
      <c r="AA29" s="145"/>
      <c r="AB29" s="99"/>
      <c r="AC29" s="140"/>
      <c r="AD29" s="140"/>
      <c r="AE29" s="139"/>
    </row>
    <row r="30" spans="1:31" ht="15.75" customHeight="1">
      <c r="A30" s="434" t="s">
        <v>379</v>
      </c>
      <c r="B30" s="197" t="s">
        <v>367</v>
      </c>
      <c r="C30" s="145"/>
      <c r="D30" s="176" t="s">
        <v>304</v>
      </c>
      <c r="E30" s="195"/>
      <c r="F30" s="199">
        <f t="shared" si="8"/>
        <v>172</v>
      </c>
      <c r="G30" s="76"/>
      <c r="H30" s="384"/>
      <c r="I30" s="76"/>
      <c r="J30" s="142">
        <f t="shared" si="9"/>
        <v>172</v>
      </c>
      <c r="K30" s="99">
        <v>172</v>
      </c>
      <c r="L30" s="99"/>
      <c r="M30" s="145"/>
      <c r="N30" s="145"/>
      <c r="O30" s="144"/>
      <c r="P30" s="146"/>
      <c r="Q30" s="146"/>
      <c r="R30" s="99"/>
      <c r="S30" s="120"/>
      <c r="T30" s="157"/>
      <c r="U30" s="156"/>
      <c r="V30" s="155">
        <v>42</v>
      </c>
      <c r="W30" s="194"/>
      <c r="X30" s="154">
        <v>70</v>
      </c>
      <c r="Y30" s="117"/>
      <c r="Z30" s="99">
        <v>32</v>
      </c>
      <c r="AA30" s="145"/>
      <c r="AB30" s="99">
        <v>28</v>
      </c>
      <c r="AC30" s="140"/>
      <c r="AD30" s="140"/>
      <c r="AE30" s="139">
        <f t="shared" si="1"/>
        <v>172</v>
      </c>
    </row>
    <row r="31" spans="1:31" ht="13.5" customHeight="1">
      <c r="A31" s="434" t="s">
        <v>380</v>
      </c>
      <c r="B31" s="197" t="s">
        <v>340</v>
      </c>
      <c r="C31" s="145"/>
      <c r="D31" s="317" t="s">
        <v>168</v>
      </c>
      <c r="E31" s="146"/>
      <c r="F31" s="199">
        <f>H31+J31</f>
        <v>36</v>
      </c>
      <c r="G31" s="384"/>
      <c r="H31" s="384"/>
      <c r="I31" s="384"/>
      <c r="J31" s="142">
        <f>K31+L31</f>
        <v>36</v>
      </c>
      <c r="K31" s="99">
        <v>20</v>
      </c>
      <c r="L31" s="99">
        <v>16</v>
      </c>
      <c r="M31" s="146"/>
      <c r="N31" s="145"/>
      <c r="O31" s="144"/>
      <c r="P31" s="147"/>
      <c r="Q31" s="145"/>
      <c r="R31" s="145"/>
      <c r="S31" s="195"/>
      <c r="T31" s="144"/>
      <c r="U31" s="414"/>
      <c r="V31" s="194"/>
      <c r="W31" s="194"/>
      <c r="X31" s="154"/>
      <c r="Y31" s="117"/>
      <c r="Z31" s="145">
        <v>36</v>
      </c>
      <c r="AA31" s="145"/>
      <c r="AB31" s="99"/>
      <c r="AC31" s="140"/>
      <c r="AD31" s="140"/>
      <c r="AE31" s="139">
        <f t="shared" si="1"/>
        <v>36</v>
      </c>
    </row>
    <row r="32" spans="1:31" ht="13.5" customHeight="1">
      <c r="A32" s="434" t="s">
        <v>381</v>
      </c>
      <c r="B32" s="361" t="s">
        <v>303</v>
      </c>
      <c r="C32" s="341"/>
      <c r="D32" s="343" t="s">
        <v>299</v>
      </c>
      <c r="E32" s="341"/>
      <c r="F32" s="345">
        <f>H32+J32</f>
        <v>42</v>
      </c>
      <c r="G32" s="342"/>
      <c r="H32" s="342"/>
      <c r="I32" s="342"/>
      <c r="J32" s="181">
        <v>42</v>
      </c>
      <c r="K32" s="101">
        <v>22</v>
      </c>
      <c r="L32" s="101">
        <v>20</v>
      </c>
      <c r="M32" s="341"/>
      <c r="N32" s="334"/>
      <c r="O32" s="338"/>
      <c r="P32" s="340"/>
      <c r="Q32" s="344"/>
      <c r="R32" s="334"/>
      <c r="S32" s="339"/>
      <c r="T32" s="338"/>
      <c r="U32" s="337"/>
      <c r="V32" s="336">
        <v>22</v>
      </c>
      <c r="W32" s="336"/>
      <c r="X32" s="335">
        <v>20</v>
      </c>
      <c r="Y32" s="108"/>
      <c r="Z32" s="334"/>
      <c r="AA32" s="334"/>
      <c r="AB32" s="101"/>
      <c r="AC32" s="140"/>
      <c r="AD32" s="140"/>
      <c r="AE32" s="139">
        <f t="shared" si="1"/>
        <v>42</v>
      </c>
    </row>
    <row r="33" spans="1:31" ht="21.75" customHeight="1" thickBot="1">
      <c r="A33" s="190"/>
      <c r="B33" s="321"/>
      <c r="C33" s="193"/>
      <c r="D33" s="327"/>
      <c r="E33" s="326"/>
      <c r="F33" s="322">
        <f t="shared" ref="F33:AC33" si="15">F34+F44</f>
        <v>2232</v>
      </c>
      <c r="G33" s="322" t="e">
        <f t="shared" si="15"/>
        <v>#REF!</v>
      </c>
      <c r="H33" s="322">
        <f t="shared" si="15"/>
        <v>36</v>
      </c>
      <c r="I33" s="322" t="e">
        <f t="shared" si="15"/>
        <v>#REF!</v>
      </c>
      <c r="J33" s="322">
        <f t="shared" si="15"/>
        <v>2088</v>
      </c>
      <c r="K33" s="322">
        <f t="shared" si="15"/>
        <v>460</v>
      </c>
      <c r="L33" s="322">
        <f t="shared" si="15"/>
        <v>332</v>
      </c>
      <c r="M33" s="322">
        <f t="shared" si="15"/>
        <v>324</v>
      </c>
      <c r="N33" s="322">
        <f t="shared" si="15"/>
        <v>32</v>
      </c>
      <c r="O33" s="324">
        <f t="shared" si="15"/>
        <v>40</v>
      </c>
      <c r="P33" s="325" t="e">
        <f t="shared" si="15"/>
        <v>#REF!</v>
      </c>
      <c r="Q33" s="322">
        <f t="shared" si="15"/>
        <v>6</v>
      </c>
      <c r="R33" s="322">
        <f t="shared" si="15"/>
        <v>180</v>
      </c>
      <c r="S33" s="322">
        <f t="shared" si="15"/>
        <v>10</v>
      </c>
      <c r="T33" s="324">
        <f t="shared" si="15"/>
        <v>354</v>
      </c>
      <c r="U33" s="323">
        <f t="shared" si="15"/>
        <v>4</v>
      </c>
      <c r="V33" s="322">
        <f t="shared" si="15"/>
        <v>178</v>
      </c>
      <c r="W33" s="322">
        <f t="shared" si="15"/>
        <v>6</v>
      </c>
      <c r="X33" s="324">
        <f t="shared" si="15"/>
        <v>258</v>
      </c>
      <c r="Y33" s="323">
        <f t="shared" si="15"/>
        <v>4</v>
      </c>
      <c r="Z33" s="322">
        <f t="shared" si="15"/>
        <v>468</v>
      </c>
      <c r="AA33" s="322">
        <f t="shared" si="15"/>
        <v>6</v>
      </c>
      <c r="AB33" s="322">
        <f t="shared" si="15"/>
        <v>758</v>
      </c>
      <c r="AC33" s="192">
        <f t="shared" si="15"/>
        <v>0</v>
      </c>
      <c r="AD33" s="143"/>
      <c r="AE33" s="139">
        <f t="shared" si="1"/>
        <v>2196</v>
      </c>
    </row>
    <row r="34" spans="1:31" ht="38.25" customHeight="1" thickBot="1">
      <c r="A34" s="190" t="s">
        <v>301</v>
      </c>
      <c r="B34" s="321" t="s">
        <v>165</v>
      </c>
      <c r="C34" s="320"/>
      <c r="D34" s="319"/>
      <c r="E34" s="191"/>
      <c r="F34" s="190">
        <f>F35+F36+F37+F38+F39+F40+F41+F42+F43</f>
        <v>462</v>
      </c>
      <c r="G34" s="190">
        <f t="shared" ref="G34:O34" si="16">G35+G36+G37+G38+G39+G40+G41+G42+G43</f>
        <v>0</v>
      </c>
      <c r="H34" s="190">
        <f t="shared" si="16"/>
        <v>20</v>
      </c>
      <c r="I34" s="190">
        <f t="shared" si="16"/>
        <v>0</v>
      </c>
      <c r="J34" s="190">
        <f t="shared" si="16"/>
        <v>418</v>
      </c>
      <c r="K34" s="190">
        <f t="shared" si="16"/>
        <v>236</v>
      </c>
      <c r="L34" s="190">
        <f t="shared" si="16"/>
        <v>182</v>
      </c>
      <c r="M34" s="190">
        <f t="shared" si="16"/>
        <v>0</v>
      </c>
      <c r="N34" s="190">
        <f t="shared" si="16"/>
        <v>8</v>
      </c>
      <c r="O34" s="319">
        <f t="shared" si="16"/>
        <v>16</v>
      </c>
      <c r="P34" s="191" t="e">
        <f>P35+P36+P37+P38+P39+P41+P42+P43+#REF!</f>
        <v>#REF!</v>
      </c>
      <c r="Q34" s="190">
        <f>Q35+Q36+Q37+Q38+Q39+Q40+Q41+Q42+Q43</f>
        <v>6</v>
      </c>
      <c r="R34" s="190">
        <f t="shared" ref="R34:T34" si="17">R35+R36+R37+R38+R39+R40+R41+R42+R43</f>
        <v>142</v>
      </c>
      <c r="S34" s="190">
        <f t="shared" si="17"/>
        <v>6</v>
      </c>
      <c r="T34" s="319">
        <f t="shared" si="17"/>
        <v>138</v>
      </c>
      <c r="U34" s="191">
        <f>U35+U36+U37+U38+U39+U40+U41+U42+U43</f>
        <v>0</v>
      </c>
      <c r="V34" s="191">
        <f t="shared" ref="V34:X34" si="18">V35+V36+V37+V38+V39+V40+V41+V42+V43</f>
        <v>0</v>
      </c>
      <c r="W34" s="191">
        <f t="shared" si="18"/>
        <v>2</v>
      </c>
      <c r="X34" s="319">
        <f t="shared" si="18"/>
        <v>36</v>
      </c>
      <c r="Y34" s="191">
        <f>Y35+Y36+Y37+Y38+Y39+Y40+Y41+Y42+Y43</f>
        <v>4</v>
      </c>
      <c r="Z34" s="191">
        <f t="shared" ref="Z34:AB34" si="19">Z35+Z36+Z37+Z38+Z39+Z40+Z41+Z42+Z43</f>
        <v>70</v>
      </c>
      <c r="AA34" s="191">
        <f t="shared" si="19"/>
        <v>2</v>
      </c>
      <c r="AB34" s="191">
        <f t="shared" si="19"/>
        <v>56</v>
      </c>
      <c r="AC34" s="178">
        <f>SUM(AC35:AC43)</f>
        <v>0</v>
      </c>
      <c r="AD34" s="178"/>
      <c r="AE34" s="139">
        <f t="shared" si="1"/>
        <v>442</v>
      </c>
    </row>
    <row r="35" spans="1:31" ht="13.5" customHeight="1">
      <c r="A35" s="26" t="s">
        <v>6</v>
      </c>
      <c r="B35" s="6" t="s">
        <v>208</v>
      </c>
      <c r="C35" s="75"/>
      <c r="D35" s="176" t="s">
        <v>296</v>
      </c>
      <c r="E35" s="75"/>
      <c r="F35" s="99">
        <f>H35+J35</f>
        <v>72</v>
      </c>
      <c r="G35" s="76"/>
      <c r="H35" s="76">
        <v>2</v>
      </c>
      <c r="I35" s="76"/>
      <c r="J35" s="142">
        <f>K35+L35+M35</f>
        <v>70</v>
      </c>
      <c r="K35" s="99">
        <v>40</v>
      </c>
      <c r="L35" s="120">
        <v>30</v>
      </c>
      <c r="M35" s="120"/>
      <c r="N35" s="120"/>
      <c r="O35" s="157"/>
      <c r="P35" s="158"/>
      <c r="Q35" s="419"/>
      <c r="R35" s="99">
        <v>34</v>
      </c>
      <c r="S35" s="120">
        <v>2</v>
      </c>
      <c r="T35" s="157">
        <v>36</v>
      </c>
      <c r="U35" s="156"/>
      <c r="V35" s="155"/>
      <c r="W35" s="155"/>
      <c r="X35" s="154"/>
      <c r="Y35" s="117"/>
      <c r="Z35" s="73"/>
      <c r="AA35" s="73"/>
      <c r="AB35" s="99"/>
      <c r="AC35" s="73"/>
      <c r="AD35" s="73"/>
      <c r="AE35" s="139">
        <f t="shared" si="1"/>
        <v>70</v>
      </c>
    </row>
    <row r="36" spans="1:31" ht="17.25" customHeight="1">
      <c r="A36" s="26" t="s">
        <v>7</v>
      </c>
      <c r="B36" s="6" t="s">
        <v>166</v>
      </c>
      <c r="C36" s="75"/>
      <c r="D36" s="317" t="s">
        <v>294</v>
      </c>
      <c r="E36" s="75"/>
      <c r="F36" s="99">
        <f>H36+J36+N36+O36</f>
        <v>56</v>
      </c>
      <c r="G36" s="76"/>
      <c r="H36" s="76">
        <v>2</v>
      </c>
      <c r="I36" s="76"/>
      <c r="J36" s="142">
        <f>K36+L36+M36</f>
        <v>42</v>
      </c>
      <c r="K36" s="99">
        <v>26</v>
      </c>
      <c r="L36" s="120">
        <v>16</v>
      </c>
      <c r="M36" s="120"/>
      <c r="N36" s="120">
        <v>4</v>
      </c>
      <c r="O36" s="160">
        <v>8</v>
      </c>
      <c r="P36" s="158"/>
      <c r="Q36" s="150"/>
      <c r="R36" s="99"/>
      <c r="S36" s="120">
        <v>2</v>
      </c>
      <c r="T36" s="157">
        <v>54</v>
      </c>
      <c r="U36" s="156"/>
      <c r="V36" s="155"/>
      <c r="W36" s="155"/>
      <c r="X36" s="154"/>
      <c r="Y36" s="117"/>
      <c r="Z36" s="73"/>
      <c r="AA36" s="73"/>
      <c r="AB36" s="99"/>
      <c r="AC36" s="73"/>
      <c r="AD36" s="73"/>
      <c r="AE36" s="139">
        <f t="shared" si="1"/>
        <v>54</v>
      </c>
    </row>
    <row r="37" spans="1:31" ht="13.5" customHeight="1">
      <c r="A37" s="26" t="s">
        <v>8</v>
      </c>
      <c r="B37" s="6" t="s">
        <v>5</v>
      </c>
      <c r="C37" s="75"/>
      <c r="D37" s="318" t="s">
        <v>168</v>
      </c>
      <c r="E37" s="75"/>
      <c r="F37" s="99">
        <f>H37+J37</f>
        <v>38</v>
      </c>
      <c r="G37" s="76"/>
      <c r="H37" s="76">
        <v>2</v>
      </c>
      <c r="I37" s="76"/>
      <c r="J37" s="142">
        <f>K37+L37+M37</f>
        <v>36</v>
      </c>
      <c r="K37" s="99">
        <v>28</v>
      </c>
      <c r="L37" s="120">
        <v>8</v>
      </c>
      <c r="M37" s="120"/>
      <c r="N37" s="120"/>
      <c r="O37" s="160"/>
      <c r="P37" s="158"/>
      <c r="Q37" s="150"/>
      <c r="R37" s="99"/>
      <c r="S37" s="120"/>
      <c r="T37" s="157"/>
      <c r="U37" s="156"/>
      <c r="V37" s="155"/>
      <c r="W37" s="155">
        <v>2</v>
      </c>
      <c r="X37" s="154">
        <v>36</v>
      </c>
      <c r="Y37" s="117"/>
      <c r="Z37" s="73"/>
      <c r="AA37" s="73"/>
      <c r="AB37" s="99"/>
      <c r="AC37" s="73"/>
      <c r="AD37" s="73"/>
      <c r="AE37" s="139">
        <f t="shared" si="1"/>
        <v>36</v>
      </c>
    </row>
    <row r="38" spans="1:31" ht="18.75" customHeight="1">
      <c r="A38" s="47" t="s">
        <v>9</v>
      </c>
      <c r="B38" s="6" t="s">
        <v>167</v>
      </c>
      <c r="C38" s="75"/>
      <c r="D38" s="176" t="s">
        <v>296</v>
      </c>
      <c r="E38" s="75"/>
      <c r="F38" s="99">
        <f>H38+J38</f>
        <v>44</v>
      </c>
      <c r="G38" s="76"/>
      <c r="H38" s="76">
        <v>2</v>
      </c>
      <c r="I38" s="76"/>
      <c r="J38" s="142">
        <f>K38+L38+M38</f>
        <v>42</v>
      </c>
      <c r="K38" s="99">
        <v>2</v>
      </c>
      <c r="L38" s="120">
        <v>40</v>
      </c>
      <c r="M38" s="120"/>
      <c r="N38" s="120"/>
      <c r="O38" s="160"/>
      <c r="P38" s="158"/>
      <c r="Q38" s="150"/>
      <c r="R38" s="99"/>
      <c r="S38" s="120"/>
      <c r="T38" s="157"/>
      <c r="U38" s="156"/>
      <c r="V38" s="155"/>
      <c r="W38" s="155"/>
      <c r="X38" s="154"/>
      <c r="Y38" s="117">
        <v>2</v>
      </c>
      <c r="Z38" s="73">
        <v>22</v>
      </c>
      <c r="AA38" s="73"/>
      <c r="AB38" s="99">
        <v>20</v>
      </c>
      <c r="AC38" s="73"/>
      <c r="AD38" s="73"/>
      <c r="AE38" s="139">
        <f t="shared" si="1"/>
        <v>42</v>
      </c>
    </row>
    <row r="39" spans="1:31" ht="13.5" customHeight="1">
      <c r="A39" s="46" t="s">
        <v>197</v>
      </c>
      <c r="B39" s="48" t="s">
        <v>198</v>
      </c>
      <c r="C39" s="75"/>
      <c r="D39" s="317" t="s">
        <v>297</v>
      </c>
      <c r="E39" s="75"/>
      <c r="F39" s="99">
        <f>H39+J39+N39+O39</f>
        <v>84</v>
      </c>
      <c r="G39" s="76"/>
      <c r="H39" s="76">
        <v>2</v>
      </c>
      <c r="I39" s="76"/>
      <c r="J39" s="142">
        <f t="shared" ref="J39:J43" si="20">K39+L39+M39</f>
        <v>70</v>
      </c>
      <c r="K39" s="99">
        <v>44</v>
      </c>
      <c r="L39" s="120">
        <v>26</v>
      </c>
      <c r="M39" s="120"/>
      <c r="N39" s="120">
        <v>4</v>
      </c>
      <c r="O39" s="160">
        <v>8</v>
      </c>
      <c r="P39" s="158"/>
      <c r="Q39" s="150"/>
      <c r="R39" s="99">
        <v>34</v>
      </c>
      <c r="S39" s="120">
        <v>2</v>
      </c>
      <c r="T39" s="157">
        <v>48</v>
      </c>
      <c r="U39" s="156"/>
      <c r="V39" s="155"/>
      <c r="W39" s="155"/>
      <c r="X39" s="154"/>
      <c r="Y39" s="117"/>
      <c r="Z39" s="73"/>
      <c r="AA39" s="73"/>
      <c r="AB39" s="99"/>
      <c r="AC39" s="73"/>
      <c r="AD39" s="73"/>
      <c r="AE39" s="139">
        <f t="shared" si="1"/>
        <v>82</v>
      </c>
    </row>
    <row r="40" spans="1:31" ht="13.5" customHeight="1">
      <c r="A40" s="46" t="s">
        <v>201</v>
      </c>
      <c r="B40" s="48" t="s">
        <v>199</v>
      </c>
      <c r="C40" s="75"/>
      <c r="D40" s="176" t="s">
        <v>299</v>
      </c>
      <c r="E40" s="75"/>
      <c r="F40" s="99">
        <f t="shared" ref="F40:F43" si="21">H40+J40</f>
        <v>38</v>
      </c>
      <c r="G40" s="76"/>
      <c r="H40" s="76">
        <v>2</v>
      </c>
      <c r="I40" s="76"/>
      <c r="J40" s="142">
        <f t="shared" si="20"/>
        <v>36</v>
      </c>
      <c r="K40" s="99">
        <v>26</v>
      </c>
      <c r="L40" s="120">
        <v>10</v>
      </c>
      <c r="M40" s="120"/>
      <c r="N40" s="120"/>
      <c r="O40" s="160"/>
      <c r="P40" s="158"/>
      <c r="Q40" s="150">
        <v>2</v>
      </c>
      <c r="R40" s="99">
        <v>36</v>
      </c>
      <c r="S40" s="120"/>
      <c r="T40" s="157"/>
      <c r="U40" s="156"/>
      <c r="V40" s="155"/>
      <c r="W40" s="155"/>
      <c r="X40" s="154"/>
      <c r="Y40" s="117"/>
      <c r="Z40" s="73"/>
      <c r="AA40" s="73"/>
      <c r="AB40" s="99"/>
      <c r="AC40" s="73"/>
      <c r="AD40" s="73"/>
      <c r="AE40" s="139">
        <f t="shared" si="1"/>
        <v>36</v>
      </c>
    </row>
    <row r="41" spans="1:31" ht="27" customHeight="1">
      <c r="A41" s="46" t="s">
        <v>202</v>
      </c>
      <c r="B41" s="48" t="s">
        <v>200</v>
      </c>
      <c r="C41" s="75"/>
      <c r="D41" s="176" t="s">
        <v>299</v>
      </c>
      <c r="E41" s="75"/>
      <c r="F41" s="99">
        <f t="shared" si="21"/>
        <v>38</v>
      </c>
      <c r="G41" s="76"/>
      <c r="H41" s="76">
        <v>2</v>
      </c>
      <c r="I41" s="76"/>
      <c r="J41" s="142">
        <f t="shared" si="20"/>
        <v>36</v>
      </c>
      <c r="K41" s="99"/>
      <c r="L41" s="120">
        <v>36</v>
      </c>
      <c r="M41" s="120"/>
      <c r="N41" s="120"/>
      <c r="O41" s="160"/>
      <c r="P41" s="158"/>
      <c r="Q41" s="150"/>
      <c r="R41" s="99"/>
      <c r="S41" s="120"/>
      <c r="T41" s="157"/>
      <c r="U41" s="156"/>
      <c r="V41" s="155"/>
      <c r="W41" s="155"/>
      <c r="X41" s="154"/>
      <c r="Y41" s="117">
        <v>2</v>
      </c>
      <c r="Z41" s="73">
        <v>36</v>
      </c>
      <c r="AA41" s="73"/>
      <c r="AB41" s="99"/>
      <c r="AC41" s="73"/>
      <c r="AD41" s="73"/>
      <c r="AE41" s="139">
        <f t="shared" si="1"/>
        <v>36</v>
      </c>
    </row>
    <row r="42" spans="1:31" ht="13.5" customHeight="1">
      <c r="A42" s="46" t="s">
        <v>204</v>
      </c>
      <c r="B42" s="48" t="s">
        <v>206</v>
      </c>
      <c r="C42" s="75"/>
      <c r="D42" s="176" t="s">
        <v>371</v>
      </c>
      <c r="E42" s="383"/>
      <c r="F42" s="150">
        <f t="shared" si="21"/>
        <v>54</v>
      </c>
      <c r="G42" s="76"/>
      <c r="H42" s="76">
        <v>4</v>
      </c>
      <c r="I42" s="76"/>
      <c r="J42" s="142">
        <f t="shared" si="20"/>
        <v>50</v>
      </c>
      <c r="K42" s="99">
        <v>50</v>
      </c>
      <c r="L42" s="120"/>
      <c r="M42" s="120"/>
      <c r="N42" s="120"/>
      <c r="O42" s="157"/>
      <c r="P42" s="158"/>
      <c r="Q42" s="150">
        <v>4</v>
      </c>
      <c r="R42" s="99">
        <v>38</v>
      </c>
      <c r="S42" s="120"/>
      <c r="T42" s="157"/>
      <c r="U42" s="156"/>
      <c r="V42" s="155"/>
      <c r="W42" s="155"/>
      <c r="X42" s="154"/>
      <c r="Y42" s="117"/>
      <c r="Z42" s="76">
        <v>12</v>
      </c>
      <c r="AA42" s="73"/>
      <c r="AB42" s="157"/>
      <c r="AC42" s="74"/>
      <c r="AD42" s="73"/>
      <c r="AE42" s="139">
        <f t="shared" si="1"/>
        <v>50</v>
      </c>
    </row>
    <row r="43" spans="1:31" ht="16.5" customHeight="1" thickBot="1">
      <c r="A43" s="63" t="s">
        <v>205</v>
      </c>
      <c r="B43" s="64" t="s">
        <v>207</v>
      </c>
      <c r="C43" s="75"/>
      <c r="D43" s="189" t="s">
        <v>168</v>
      </c>
      <c r="E43" s="74"/>
      <c r="F43" s="150">
        <f t="shared" si="21"/>
        <v>38</v>
      </c>
      <c r="G43" s="76"/>
      <c r="H43" s="76">
        <v>2</v>
      </c>
      <c r="I43" s="76"/>
      <c r="J43" s="142">
        <f t="shared" si="20"/>
        <v>36</v>
      </c>
      <c r="K43" s="99">
        <v>20</v>
      </c>
      <c r="L43" s="120">
        <v>16</v>
      </c>
      <c r="M43" s="120"/>
      <c r="N43" s="120"/>
      <c r="O43" s="157"/>
      <c r="P43" s="158"/>
      <c r="Q43" s="150"/>
      <c r="R43" s="99"/>
      <c r="S43" s="120"/>
      <c r="T43" s="157"/>
      <c r="U43" s="156"/>
      <c r="V43" s="155"/>
      <c r="W43" s="155"/>
      <c r="X43" s="154"/>
      <c r="Y43" s="117"/>
      <c r="Z43" s="73"/>
      <c r="AA43" s="73">
        <v>2</v>
      </c>
      <c r="AB43" s="157">
        <v>36</v>
      </c>
      <c r="AC43" s="74"/>
      <c r="AD43" s="73"/>
      <c r="AE43" s="139">
        <f t="shared" ref="AE43:AE60" si="22">R43+T43+V43+X43+Z43+AB43</f>
        <v>36</v>
      </c>
    </row>
    <row r="44" spans="1:31" ht="16.5" customHeight="1" thickBot="1">
      <c r="A44" s="190" t="s">
        <v>302</v>
      </c>
      <c r="B44" s="321" t="s">
        <v>19</v>
      </c>
      <c r="C44" s="186"/>
      <c r="D44" s="185"/>
      <c r="E44" s="167"/>
      <c r="F44" s="283">
        <f t="shared" ref="F44:AB44" si="23">F45+F49+F54</f>
        <v>1770</v>
      </c>
      <c r="G44" s="168" t="e">
        <f t="shared" si="23"/>
        <v>#REF!</v>
      </c>
      <c r="H44" s="168">
        <f t="shared" si="23"/>
        <v>16</v>
      </c>
      <c r="I44" s="168" t="e">
        <f t="shared" si="23"/>
        <v>#REF!</v>
      </c>
      <c r="J44" s="168">
        <f t="shared" si="23"/>
        <v>1670</v>
      </c>
      <c r="K44" s="168">
        <f t="shared" si="23"/>
        <v>224</v>
      </c>
      <c r="L44" s="168">
        <f t="shared" si="23"/>
        <v>150</v>
      </c>
      <c r="M44" s="168">
        <f t="shared" si="23"/>
        <v>324</v>
      </c>
      <c r="N44" s="168">
        <f t="shared" si="23"/>
        <v>24</v>
      </c>
      <c r="O44" s="168">
        <f t="shared" si="23"/>
        <v>24</v>
      </c>
      <c r="P44" s="166" t="e">
        <f t="shared" si="23"/>
        <v>#REF!</v>
      </c>
      <c r="Q44" s="283">
        <f t="shared" si="23"/>
        <v>0</v>
      </c>
      <c r="R44" s="168">
        <f t="shared" si="23"/>
        <v>38</v>
      </c>
      <c r="S44" s="168">
        <f t="shared" si="23"/>
        <v>4</v>
      </c>
      <c r="T44" s="299">
        <f t="shared" si="23"/>
        <v>216</v>
      </c>
      <c r="U44" s="186">
        <f t="shared" si="23"/>
        <v>4</v>
      </c>
      <c r="V44" s="168">
        <f t="shared" si="23"/>
        <v>178</v>
      </c>
      <c r="W44" s="168">
        <f t="shared" si="23"/>
        <v>4</v>
      </c>
      <c r="X44" s="299">
        <f t="shared" si="23"/>
        <v>222</v>
      </c>
      <c r="Y44" s="186">
        <f t="shared" si="23"/>
        <v>0</v>
      </c>
      <c r="Z44" s="168">
        <f t="shared" si="23"/>
        <v>398</v>
      </c>
      <c r="AA44" s="168">
        <f t="shared" si="23"/>
        <v>4</v>
      </c>
      <c r="AB44" s="168">
        <f t="shared" si="23"/>
        <v>702</v>
      </c>
      <c r="AC44" s="186">
        <f>SUM(AC45+AC49+AC54)</f>
        <v>0</v>
      </c>
      <c r="AD44" s="166"/>
      <c r="AE44" s="139">
        <f t="shared" si="22"/>
        <v>1754</v>
      </c>
    </row>
    <row r="45" spans="1:31" ht="39" customHeight="1" thickBot="1">
      <c r="A45" s="168" t="s">
        <v>10</v>
      </c>
      <c r="B45" s="49" t="s">
        <v>247</v>
      </c>
      <c r="C45" s="124"/>
      <c r="D45" s="299" t="s">
        <v>41</v>
      </c>
      <c r="E45" s="167"/>
      <c r="F45" s="283">
        <f>F46+F47+F48</f>
        <v>370</v>
      </c>
      <c r="G45" s="168" t="e">
        <f>G46+#REF!+G47+G48</f>
        <v>#REF!</v>
      </c>
      <c r="H45" s="168">
        <f>H46+H47+H48</f>
        <v>6</v>
      </c>
      <c r="I45" s="168" t="e">
        <f>I46+#REF!+I47+I48</f>
        <v>#REF!</v>
      </c>
      <c r="J45" s="168">
        <f t="shared" ref="J45:O45" si="24">J46+J47+J48</f>
        <v>336</v>
      </c>
      <c r="K45" s="168">
        <f t="shared" si="24"/>
        <v>56</v>
      </c>
      <c r="L45" s="168">
        <f t="shared" si="24"/>
        <v>28</v>
      </c>
      <c r="M45" s="168">
        <f t="shared" si="24"/>
        <v>0</v>
      </c>
      <c r="N45" s="168">
        <f t="shared" si="24"/>
        <v>8</v>
      </c>
      <c r="O45" s="168">
        <f t="shared" si="24"/>
        <v>8</v>
      </c>
      <c r="P45" s="166" t="e">
        <f>P46+#REF!+P47+P48</f>
        <v>#REF!</v>
      </c>
      <c r="Q45" s="283">
        <f t="shared" ref="Q45:AB45" si="25">Q46+Q47+Q48</f>
        <v>0</v>
      </c>
      <c r="R45" s="168">
        <f t="shared" si="25"/>
        <v>0</v>
      </c>
      <c r="S45" s="168">
        <f t="shared" si="25"/>
        <v>0</v>
      </c>
      <c r="T45" s="299">
        <f t="shared" si="25"/>
        <v>0</v>
      </c>
      <c r="U45" s="186">
        <f t="shared" si="25"/>
        <v>2</v>
      </c>
      <c r="V45" s="168">
        <f t="shared" si="25"/>
        <v>24</v>
      </c>
      <c r="W45" s="168">
        <f t="shared" si="25"/>
        <v>4</v>
      </c>
      <c r="X45" s="299">
        <f t="shared" si="25"/>
        <v>76</v>
      </c>
      <c r="Y45" s="186">
        <f t="shared" si="25"/>
        <v>0</v>
      </c>
      <c r="Z45" s="168">
        <f t="shared" si="25"/>
        <v>252</v>
      </c>
      <c r="AA45" s="168">
        <f t="shared" si="25"/>
        <v>0</v>
      </c>
      <c r="AB45" s="168">
        <f t="shared" si="25"/>
        <v>12</v>
      </c>
      <c r="AC45" s="167"/>
      <c r="AD45" s="127"/>
      <c r="AE45" s="139">
        <f t="shared" si="22"/>
        <v>364</v>
      </c>
    </row>
    <row r="46" spans="1:31" ht="36" customHeight="1" thickBot="1">
      <c r="A46" s="99" t="s">
        <v>11</v>
      </c>
      <c r="B46" s="62" t="s">
        <v>247</v>
      </c>
      <c r="C46" s="383"/>
      <c r="D46" s="422" t="s">
        <v>297</v>
      </c>
      <c r="E46" s="74"/>
      <c r="F46" s="184">
        <f>H46+J46+N46+O46</f>
        <v>106</v>
      </c>
      <c r="G46" s="126"/>
      <c r="H46" s="109">
        <v>6</v>
      </c>
      <c r="I46" s="126"/>
      <c r="J46" s="165">
        <v>84</v>
      </c>
      <c r="K46" s="99">
        <v>56</v>
      </c>
      <c r="L46" s="120">
        <v>28</v>
      </c>
      <c r="M46" s="120"/>
      <c r="N46" s="120">
        <v>8</v>
      </c>
      <c r="O46" s="157">
        <v>8</v>
      </c>
      <c r="P46" s="158"/>
      <c r="Q46" s="150"/>
      <c r="R46" s="99"/>
      <c r="S46" s="120"/>
      <c r="T46" s="157"/>
      <c r="U46" s="156">
        <v>2</v>
      </c>
      <c r="V46" s="155">
        <v>24</v>
      </c>
      <c r="W46" s="155">
        <v>4</v>
      </c>
      <c r="X46" s="418">
        <v>76</v>
      </c>
      <c r="Y46" s="117"/>
      <c r="Z46" s="73"/>
      <c r="AA46" s="73"/>
      <c r="AB46" s="157"/>
      <c r="AC46" s="74"/>
      <c r="AD46" s="73"/>
      <c r="AE46" s="139">
        <f t="shared" si="22"/>
        <v>100</v>
      </c>
    </row>
    <row r="47" spans="1:31" ht="13.5" customHeight="1">
      <c r="A47" s="99" t="s">
        <v>36</v>
      </c>
      <c r="B47" s="162" t="s">
        <v>34</v>
      </c>
      <c r="C47" s="73"/>
      <c r="D47" s="308" t="s">
        <v>296</v>
      </c>
      <c r="E47" s="73"/>
      <c r="F47" s="150">
        <v>252</v>
      </c>
      <c r="G47" s="99"/>
      <c r="H47" s="153"/>
      <c r="I47" s="99"/>
      <c r="J47" s="142">
        <v>252</v>
      </c>
      <c r="K47" s="99"/>
      <c r="L47" s="99"/>
      <c r="M47" s="99"/>
      <c r="N47" s="99"/>
      <c r="O47" s="157"/>
      <c r="P47" s="117"/>
      <c r="Q47" s="99"/>
      <c r="R47" s="99"/>
      <c r="S47" s="99"/>
      <c r="T47" s="157"/>
      <c r="U47" s="156"/>
      <c r="V47" s="155"/>
      <c r="W47" s="155"/>
      <c r="X47" s="154"/>
      <c r="Y47" s="116"/>
      <c r="Z47" s="99">
        <v>252</v>
      </c>
      <c r="AA47" s="99"/>
      <c r="AB47" s="153"/>
      <c r="AC47" s="100"/>
      <c r="AD47" s="172"/>
      <c r="AE47" s="139">
        <f t="shared" si="22"/>
        <v>252</v>
      </c>
    </row>
    <row r="48" spans="1:31" ht="13.5" customHeight="1" thickBot="1">
      <c r="A48" s="135" t="s">
        <v>41</v>
      </c>
      <c r="B48" s="316" t="s">
        <v>295</v>
      </c>
      <c r="C48" s="314"/>
      <c r="D48" s="315"/>
      <c r="E48" s="314"/>
      <c r="F48" s="294">
        <v>12</v>
      </c>
      <c r="G48" s="114"/>
      <c r="H48" s="303"/>
      <c r="I48" s="114"/>
      <c r="J48" s="313"/>
      <c r="K48" s="114"/>
      <c r="L48" s="114"/>
      <c r="M48" s="114"/>
      <c r="N48" s="114"/>
      <c r="O48" s="312"/>
      <c r="P48" s="287"/>
      <c r="Q48" s="114"/>
      <c r="R48" s="114"/>
      <c r="S48" s="114"/>
      <c r="T48" s="312"/>
      <c r="U48" s="355"/>
      <c r="V48" s="310"/>
      <c r="W48" s="311"/>
      <c r="X48" s="188"/>
      <c r="Y48" s="417"/>
      <c r="Z48" s="114"/>
      <c r="AA48" s="114"/>
      <c r="AB48" s="303">
        <v>12</v>
      </c>
      <c r="AC48" s="100"/>
      <c r="AD48" s="172"/>
      <c r="AE48" s="180">
        <f t="shared" si="22"/>
        <v>12</v>
      </c>
    </row>
    <row r="49" spans="1:32" ht="36.75" customHeight="1" thickBot="1">
      <c r="A49" s="168" t="s">
        <v>13</v>
      </c>
      <c r="B49" s="68" t="s">
        <v>248</v>
      </c>
      <c r="C49" s="309"/>
      <c r="D49" s="423" t="s">
        <v>372</v>
      </c>
      <c r="E49" s="179"/>
      <c r="F49" s="178">
        <f t="shared" ref="F49:AB49" si="26">F50+F51+F52+F53</f>
        <v>786</v>
      </c>
      <c r="G49" s="178">
        <f t="shared" si="26"/>
        <v>0</v>
      </c>
      <c r="H49" s="178">
        <f t="shared" si="26"/>
        <v>6</v>
      </c>
      <c r="I49" s="178">
        <f t="shared" si="26"/>
        <v>0</v>
      </c>
      <c r="J49" s="178">
        <f t="shared" si="26"/>
        <v>752</v>
      </c>
      <c r="K49" s="178">
        <f t="shared" si="26"/>
        <v>94</v>
      </c>
      <c r="L49" s="178">
        <f t="shared" si="26"/>
        <v>46</v>
      </c>
      <c r="M49" s="178">
        <f t="shared" si="26"/>
        <v>252</v>
      </c>
      <c r="N49" s="178">
        <f t="shared" si="26"/>
        <v>8</v>
      </c>
      <c r="O49" s="178">
        <f t="shared" si="26"/>
        <v>8</v>
      </c>
      <c r="P49" s="178">
        <f t="shared" si="26"/>
        <v>0</v>
      </c>
      <c r="Q49" s="283">
        <f t="shared" si="26"/>
        <v>0</v>
      </c>
      <c r="R49" s="178">
        <f t="shared" si="26"/>
        <v>38</v>
      </c>
      <c r="S49" s="178">
        <f t="shared" si="26"/>
        <v>4</v>
      </c>
      <c r="T49" s="319">
        <f t="shared" si="26"/>
        <v>216</v>
      </c>
      <c r="U49" s="186">
        <f t="shared" si="26"/>
        <v>2</v>
      </c>
      <c r="V49" s="178">
        <f t="shared" si="26"/>
        <v>154</v>
      </c>
      <c r="W49" s="178">
        <f t="shared" si="26"/>
        <v>0</v>
      </c>
      <c r="X49" s="319">
        <f t="shared" si="26"/>
        <v>0</v>
      </c>
      <c r="Y49" s="186">
        <f t="shared" si="26"/>
        <v>0</v>
      </c>
      <c r="Z49" s="178">
        <f t="shared" si="26"/>
        <v>108</v>
      </c>
      <c r="AA49" s="178">
        <f t="shared" si="26"/>
        <v>0</v>
      </c>
      <c r="AB49" s="178">
        <f t="shared" si="26"/>
        <v>264</v>
      </c>
      <c r="AC49" s="166">
        <f>SUM(AC50:AC52)</f>
        <v>0</v>
      </c>
      <c r="AD49" s="127"/>
      <c r="AE49" s="139">
        <f t="shared" si="22"/>
        <v>780</v>
      </c>
    </row>
    <row r="50" spans="1:32" ht="34.5" customHeight="1">
      <c r="A50" s="99" t="s">
        <v>14</v>
      </c>
      <c r="B50" s="29" t="s">
        <v>249</v>
      </c>
      <c r="C50" s="73"/>
      <c r="D50" s="424" t="s">
        <v>344</v>
      </c>
      <c r="E50" s="74"/>
      <c r="F50" s="150">
        <f>H50+J50+N50+O50</f>
        <v>162</v>
      </c>
      <c r="G50" s="76"/>
      <c r="H50" s="76">
        <v>6</v>
      </c>
      <c r="I50" s="76"/>
      <c r="J50" s="142">
        <v>140</v>
      </c>
      <c r="K50" s="99">
        <v>94</v>
      </c>
      <c r="L50" s="120">
        <v>46</v>
      </c>
      <c r="M50" s="120"/>
      <c r="N50" s="120">
        <v>8</v>
      </c>
      <c r="O50" s="157">
        <v>8</v>
      </c>
      <c r="P50" s="158"/>
      <c r="Q50" s="177"/>
      <c r="R50" s="99">
        <v>38</v>
      </c>
      <c r="S50" s="120">
        <v>4</v>
      </c>
      <c r="T50" s="157">
        <v>72</v>
      </c>
      <c r="U50" s="156">
        <v>2</v>
      </c>
      <c r="V50" s="155">
        <v>46</v>
      </c>
      <c r="W50" s="155"/>
      <c r="X50" s="154"/>
      <c r="Y50" s="117"/>
      <c r="Z50" s="73"/>
      <c r="AA50" s="73"/>
      <c r="AB50" s="99"/>
      <c r="AC50" s="73"/>
      <c r="AD50" s="73"/>
      <c r="AE50" s="139">
        <f t="shared" si="22"/>
        <v>156</v>
      </c>
    </row>
    <row r="51" spans="1:32" ht="13.5" customHeight="1">
      <c r="A51" s="99" t="s">
        <v>343</v>
      </c>
      <c r="B51" s="162" t="s">
        <v>12</v>
      </c>
      <c r="C51" s="73"/>
      <c r="D51" s="308" t="s">
        <v>296</v>
      </c>
      <c r="E51" s="74"/>
      <c r="F51" s="150">
        <v>252</v>
      </c>
      <c r="G51" s="117"/>
      <c r="H51" s="153"/>
      <c r="I51" s="99"/>
      <c r="J51" s="142">
        <v>252</v>
      </c>
      <c r="K51" s="99"/>
      <c r="L51" s="120"/>
      <c r="M51" s="120">
        <v>252</v>
      </c>
      <c r="N51" s="120"/>
      <c r="O51" s="160"/>
      <c r="P51" s="158"/>
      <c r="Q51" s="159"/>
      <c r="R51" s="99"/>
      <c r="S51" s="120"/>
      <c r="T51" s="157">
        <v>144</v>
      </c>
      <c r="U51" s="156"/>
      <c r="V51" s="155">
        <v>108</v>
      </c>
      <c r="W51" s="155"/>
      <c r="X51" s="154"/>
      <c r="Y51" s="116"/>
      <c r="Z51" s="120"/>
      <c r="AA51" s="120"/>
      <c r="AB51" s="153"/>
      <c r="AC51" s="120"/>
      <c r="AD51" s="120"/>
      <c r="AE51" s="139">
        <f t="shared" si="22"/>
        <v>252</v>
      </c>
    </row>
    <row r="52" spans="1:32" ht="13.5" customHeight="1">
      <c r="A52" s="99" t="s">
        <v>35</v>
      </c>
      <c r="B52" s="162" t="s">
        <v>34</v>
      </c>
      <c r="C52" s="73"/>
      <c r="D52" s="308" t="s">
        <v>296</v>
      </c>
      <c r="E52" s="74"/>
      <c r="F52" s="150">
        <v>360</v>
      </c>
      <c r="G52" s="117"/>
      <c r="H52" s="153"/>
      <c r="I52" s="99"/>
      <c r="J52" s="142">
        <v>360</v>
      </c>
      <c r="K52" s="99"/>
      <c r="L52" s="120"/>
      <c r="M52" s="120"/>
      <c r="N52" s="120"/>
      <c r="O52" s="160"/>
      <c r="P52" s="158"/>
      <c r="Q52" s="159"/>
      <c r="R52" s="99"/>
      <c r="S52" s="158"/>
      <c r="T52" s="157"/>
      <c r="U52" s="156"/>
      <c r="V52" s="155"/>
      <c r="W52" s="155"/>
      <c r="X52" s="154"/>
      <c r="Y52" s="116"/>
      <c r="Z52" s="73">
        <v>108</v>
      </c>
      <c r="AA52" s="73"/>
      <c r="AB52" s="153">
        <v>252</v>
      </c>
      <c r="AC52" s="73"/>
      <c r="AD52" s="73"/>
      <c r="AE52" s="139">
        <f t="shared" si="22"/>
        <v>360</v>
      </c>
    </row>
    <row r="53" spans="1:32" ht="13.5" customHeight="1" thickBot="1">
      <c r="A53" s="135" t="s">
        <v>41</v>
      </c>
      <c r="B53" s="175" t="s">
        <v>295</v>
      </c>
      <c r="C53" s="169"/>
      <c r="D53" s="425"/>
      <c r="E53" s="307"/>
      <c r="F53" s="304">
        <v>12</v>
      </c>
      <c r="G53" s="305"/>
      <c r="H53" s="303"/>
      <c r="I53" s="305"/>
      <c r="J53" s="306"/>
      <c r="K53" s="173"/>
      <c r="L53" s="173"/>
      <c r="M53" s="114"/>
      <c r="N53" s="173"/>
      <c r="O53" s="173"/>
      <c r="P53" s="305"/>
      <c r="Q53" s="304"/>
      <c r="R53" s="173"/>
      <c r="S53" s="114"/>
      <c r="T53" s="400"/>
      <c r="U53" s="355"/>
      <c r="V53" s="171"/>
      <c r="W53" s="171"/>
      <c r="X53" s="239"/>
      <c r="Y53" s="170"/>
      <c r="Z53" s="169"/>
      <c r="AA53" s="169"/>
      <c r="AB53" s="303">
        <v>12</v>
      </c>
      <c r="AC53" s="169"/>
      <c r="AD53" s="169"/>
      <c r="AE53" s="139">
        <f t="shared" si="22"/>
        <v>12</v>
      </c>
    </row>
    <row r="54" spans="1:32" ht="72.75" customHeight="1" thickBot="1">
      <c r="A54" s="168" t="s">
        <v>251</v>
      </c>
      <c r="B54" s="61" t="s">
        <v>250</v>
      </c>
      <c r="C54" s="127"/>
      <c r="D54" s="426" t="s">
        <v>372</v>
      </c>
      <c r="E54" s="179"/>
      <c r="F54" s="300">
        <f t="shared" ref="F54:AB54" si="27">F55+F56+F57+F59</f>
        <v>614</v>
      </c>
      <c r="G54" s="300">
        <f t="shared" si="27"/>
        <v>0</v>
      </c>
      <c r="H54" s="190">
        <f t="shared" si="27"/>
        <v>4</v>
      </c>
      <c r="I54" s="179">
        <f t="shared" si="27"/>
        <v>0</v>
      </c>
      <c r="J54" s="302">
        <f t="shared" si="27"/>
        <v>582</v>
      </c>
      <c r="K54" s="179">
        <f t="shared" si="27"/>
        <v>74</v>
      </c>
      <c r="L54" s="178">
        <f t="shared" si="27"/>
        <v>76</v>
      </c>
      <c r="M54" s="178">
        <f t="shared" si="27"/>
        <v>72</v>
      </c>
      <c r="N54" s="178">
        <f t="shared" si="27"/>
        <v>8</v>
      </c>
      <c r="O54" s="301">
        <f t="shared" si="27"/>
        <v>8</v>
      </c>
      <c r="P54" s="300">
        <f t="shared" si="27"/>
        <v>0</v>
      </c>
      <c r="Q54" s="283">
        <f t="shared" si="27"/>
        <v>0</v>
      </c>
      <c r="R54" s="179">
        <f t="shared" si="27"/>
        <v>0</v>
      </c>
      <c r="S54" s="178">
        <f t="shared" si="27"/>
        <v>0</v>
      </c>
      <c r="T54" s="299">
        <f t="shared" si="27"/>
        <v>0</v>
      </c>
      <c r="U54" s="167">
        <f t="shared" si="27"/>
        <v>0</v>
      </c>
      <c r="V54" s="168">
        <f t="shared" si="27"/>
        <v>0</v>
      </c>
      <c r="W54" s="168">
        <f t="shared" si="27"/>
        <v>0</v>
      </c>
      <c r="X54" s="299">
        <f t="shared" si="27"/>
        <v>146</v>
      </c>
      <c r="Y54" s="167">
        <f t="shared" si="27"/>
        <v>0</v>
      </c>
      <c r="Z54" s="168">
        <f t="shared" si="27"/>
        <v>38</v>
      </c>
      <c r="AA54" s="167">
        <f t="shared" si="27"/>
        <v>4</v>
      </c>
      <c r="AB54" s="168">
        <f t="shared" si="27"/>
        <v>426</v>
      </c>
      <c r="AC54" s="166">
        <f>SUM(AC55:AC57)</f>
        <v>0</v>
      </c>
      <c r="AD54" s="127"/>
      <c r="AE54" s="139">
        <f t="shared" si="22"/>
        <v>610</v>
      </c>
    </row>
    <row r="55" spans="1:32" ht="48" customHeight="1">
      <c r="A55" s="99" t="s">
        <v>252</v>
      </c>
      <c r="B55" s="28" t="s">
        <v>250</v>
      </c>
      <c r="C55" s="75"/>
      <c r="D55" s="161" t="s">
        <v>344</v>
      </c>
      <c r="E55" s="74"/>
      <c r="F55" s="150">
        <f>H55+J55+N55+O55</f>
        <v>170</v>
      </c>
      <c r="G55" s="76"/>
      <c r="H55" s="76">
        <v>4</v>
      </c>
      <c r="I55" s="76"/>
      <c r="J55" s="165">
        <f>K55+L55+M55</f>
        <v>150</v>
      </c>
      <c r="K55" s="99">
        <v>74</v>
      </c>
      <c r="L55" s="120">
        <v>76</v>
      </c>
      <c r="M55" s="120"/>
      <c r="N55" s="120">
        <v>8</v>
      </c>
      <c r="O55" s="160">
        <v>8</v>
      </c>
      <c r="P55" s="158"/>
      <c r="Q55" s="150"/>
      <c r="R55" s="109"/>
      <c r="S55" s="158"/>
      <c r="T55" s="157"/>
      <c r="U55" s="156"/>
      <c r="V55" s="155"/>
      <c r="W55" s="155"/>
      <c r="X55" s="154">
        <v>74</v>
      </c>
      <c r="Y55" s="164"/>
      <c r="Z55" s="73">
        <v>38</v>
      </c>
      <c r="AA55" s="73">
        <v>4</v>
      </c>
      <c r="AB55" s="99">
        <v>54</v>
      </c>
      <c r="AC55" s="73"/>
      <c r="AD55" s="73"/>
      <c r="AE55" s="139">
        <f t="shared" si="22"/>
        <v>166</v>
      </c>
      <c r="AF55" s="138"/>
    </row>
    <row r="56" spans="1:32" ht="13.5" customHeight="1">
      <c r="A56" s="99" t="s">
        <v>253</v>
      </c>
      <c r="B56" s="298" t="s">
        <v>12</v>
      </c>
      <c r="C56" s="74"/>
      <c r="D56" s="308" t="s">
        <v>299</v>
      </c>
      <c r="E56" s="74"/>
      <c r="F56" s="196">
        <v>72</v>
      </c>
      <c r="G56" s="380"/>
      <c r="H56" s="381"/>
      <c r="I56" s="199"/>
      <c r="J56" s="382">
        <v>72</v>
      </c>
      <c r="K56" s="99"/>
      <c r="L56" s="120"/>
      <c r="M56" s="120">
        <v>72</v>
      </c>
      <c r="N56" s="120"/>
      <c r="O56" s="160"/>
      <c r="P56" s="158"/>
      <c r="Q56" s="159"/>
      <c r="R56" s="99"/>
      <c r="S56" s="158"/>
      <c r="T56" s="157"/>
      <c r="U56" s="156"/>
      <c r="V56" s="155"/>
      <c r="W56" s="155"/>
      <c r="X56" s="154">
        <v>72</v>
      </c>
      <c r="Y56" s="116"/>
      <c r="Z56" s="120"/>
      <c r="AA56" s="120"/>
      <c r="AB56" s="163"/>
      <c r="AC56" s="120"/>
      <c r="AD56" s="120"/>
      <c r="AE56" s="139">
        <f t="shared" si="22"/>
        <v>72</v>
      </c>
      <c r="AF56" s="138"/>
    </row>
    <row r="57" spans="1:32" ht="23.25" customHeight="1">
      <c r="A57" s="99" t="s">
        <v>254</v>
      </c>
      <c r="B57" s="298" t="s">
        <v>34</v>
      </c>
      <c r="C57" s="74"/>
      <c r="D57" s="308" t="s">
        <v>299</v>
      </c>
      <c r="E57" s="74"/>
      <c r="F57" s="150">
        <v>360</v>
      </c>
      <c r="G57" s="117"/>
      <c r="H57" s="153"/>
      <c r="I57" s="99"/>
      <c r="J57" s="142">
        <v>360</v>
      </c>
      <c r="K57" s="99"/>
      <c r="L57" s="120"/>
      <c r="M57" s="120"/>
      <c r="N57" s="297"/>
      <c r="O57" s="160"/>
      <c r="P57" s="158"/>
      <c r="Q57" s="159"/>
      <c r="R57" s="99"/>
      <c r="S57" s="158"/>
      <c r="T57" s="157"/>
      <c r="U57" s="156"/>
      <c r="V57" s="155"/>
      <c r="W57" s="155"/>
      <c r="X57" s="154"/>
      <c r="Y57" s="116"/>
      <c r="Z57" s="73"/>
      <c r="AA57" s="73"/>
      <c r="AB57" s="153">
        <v>360</v>
      </c>
      <c r="AC57" s="73"/>
      <c r="AD57" s="73"/>
      <c r="AE57" s="139">
        <f t="shared" si="22"/>
        <v>360</v>
      </c>
      <c r="AF57" s="138"/>
    </row>
    <row r="58" spans="1:32" ht="24" hidden="1" customHeight="1" thickBot="1">
      <c r="A58" s="140"/>
      <c r="B58" s="296" t="s">
        <v>293</v>
      </c>
      <c r="C58" s="140"/>
      <c r="D58" s="152"/>
      <c r="E58" s="140"/>
      <c r="F58" s="150">
        <f>H58+J58</f>
        <v>0</v>
      </c>
      <c r="G58" s="140"/>
      <c r="H58" s="140"/>
      <c r="I58" s="140"/>
      <c r="J58" s="149"/>
      <c r="K58" s="140"/>
      <c r="L58" s="140"/>
      <c r="M58" s="140"/>
      <c r="N58" s="140"/>
      <c r="O58" s="152"/>
      <c r="P58" s="140"/>
      <c r="Q58" s="148"/>
      <c r="R58" s="151"/>
      <c r="S58" s="147"/>
      <c r="T58" s="144"/>
      <c r="U58" s="146"/>
      <c r="V58" s="145"/>
      <c r="W58" s="145"/>
      <c r="X58" s="144"/>
      <c r="Y58" s="103"/>
      <c r="Z58" s="140"/>
      <c r="AA58" s="140"/>
      <c r="AB58" s="102"/>
      <c r="AC58" s="140"/>
      <c r="AD58" s="140"/>
      <c r="AE58" s="139">
        <f t="shared" si="22"/>
        <v>0</v>
      </c>
      <c r="AF58" s="138"/>
    </row>
    <row r="59" spans="1:32" ht="13.5" customHeight="1" thickBot="1">
      <c r="A59" s="286" t="s">
        <v>41</v>
      </c>
      <c r="B59" s="295" t="s">
        <v>292</v>
      </c>
      <c r="C59" s="286"/>
      <c r="D59" s="286"/>
      <c r="E59" s="286"/>
      <c r="F59" s="294">
        <v>12</v>
      </c>
      <c r="G59" s="286"/>
      <c r="H59" s="286"/>
      <c r="I59" s="286"/>
      <c r="J59" s="293"/>
      <c r="K59" s="292"/>
      <c r="L59" s="292"/>
      <c r="M59" s="292"/>
      <c r="N59" s="292"/>
      <c r="O59" s="292"/>
      <c r="P59" s="286"/>
      <c r="Q59" s="291"/>
      <c r="R59" s="289"/>
      <c r="S59" s="290"/>
      <c r="T59" s="288"/>
      <c r="U59" s="329"/>
      <c r="V59" s="328"/>
      <c r="W59" s="328"/>
      <c r="X59" s="427"/>
      <c r="Y59" s="287"/>
      <c r="Z59" s="286"/>
      <c r="AA59" s="285"/>
      <c r="AB59" s="114">
        <v>12</v>
      </c>
      <c r="AC59" s="140"/>
      <c r="AD59" s="140"/>
      <c r="AE59" s="139">
        <f t="shared" si="22"/>
        <v>12</v>
      </c>
      <c r="AF59" s="138"/>
    </row>
    <row r="60" spans="1:32" ht="24" customHeight="1" thickBot="1">
      <c r="A60" s="277" t="s">
        <v>70</v>
      </c>
      <c r="B60" s="284" t="s">
        <v>169</v>
      </c>
      <c r="C60" s="279"/>
      <c r="D60" s="277"/>
      <c r="E60" s="277"/>
      <c r="F60" s="283">
        <f>H60+J60</f>
        <v>72</v>
      </c>
      <c r="G60" s="277"/>
      <c r="H60" s="277"/>
      <c r="I60" s="277"/>
      <c r="J60" s="277">
        <v>72</v>
      </c>
      <c r="K60" s="277"/>
      <c r="L60" s="277"/>
      <c r="M60" s="277"/>
      <c r="N60" s="277"/>
      <c r="O60" s="277"/>
      <c r="P60" s="282"/>
      <c r="Q60" s="281"/>
      <c r="R60" s="277"/>
      <c r="S60" s="280"/>
      <c r="T60" s="278"/>
      <c r="U60" s="279"/>
      <c r="V60" s="277"/>
      <c r="W60" s="277"/>
      <c r="X60" s="278"/>
      <c r="Y60" s="186"/>
      <c r="Z60" s="277"/>
      <c r="AA60" s="277"/>
      <c r="AB60" s="168">
        <v>72</v>
      </c>
      <c r="AC60" s="141"/>
      <c r="AD60" s="140"/>
      <c r="AE60" s="139">
        <f t="shared" si="22"/>
        <v>72</v>
      </c>
      <c r="AF60" s="138"/>
    </row>
    <row r="61" spans="1:32" ht="13.5" customHeight="1" thickTop="1" thickBot="1">
      <c r="A61" s="187"/>
      <c r="B61" s="276"/>
      <c r="C61" s="137"/>
      <c r="D61" s="275"/>
      <c r="E61" s="137"/>
      <c r="F61" s="136"/>
      <c r="G61" s="172"/>
      <c r="H61" s="274"/>
      <c r="I61" s="272"/>
      <c r="J61" s="272"/>
      <c r="K61" s="269"/>
      <c r="L61" s="100"/>
      <c r="M61" s="100"/>
      <c r="N61" s="100"/>
      <c r="O61" s="100"/>
      <c r="P61" s="100"/>
      <c r="Q61" s="271"/>
      <c r="R61" s="273"/>
      <c r="S61" s="273"/>
      <c r="T61" s="272"/>
      <c r="U61" s="271"/>
      <c r="V61" s="273"/>
      <c r="W61" s="273"/>
      <c r="X61" s="272"/>
      <c r="Y61" s="271"/>
      <c r="Z61" s="270"/>
      <c r="AA61" s="270"/>
      <c r="AB61" s="269"/>
      <c r="AC61" s="268"/>
      <c r="AD61" s="267"/>
      <c r="AE61" s="266"/>
      <c r="AF61" s="138"/>
    </row>
    <row r="62" spans="1:32" ht="13.5" customHeight="1" thickTop="1">
      <c r="A62" s="245">
        <v>2052</v>
      </c>
      <c r="B62" s="244" t="s">
        <v>339</v>
      </c>
      <c r="C62" s="553"/>
      <c r="D62" s="553"/>
      <c r="E62" s="553"/>
      <c r="F62" s="554"/>
      <c r="G62" s="120"/>
      <c r="H62" s="558" t="s">
        <v>210</v>
      </c>
      <c r="I62" s="134"/>
      <c r="J62" s="622" t="s">
        <v>291</v>
      </c>
      <c r="K62" s="623"/>
      <c r="L62" s="623"/>
      <c r="M62" s="623"/>
      <c r="N62" s="623"/>
      <c r="O62" s="623"/>
      <c r="P62" s="624"/>
      <c r="Q62" s="265"/>
      <c r="R62" s="243"/>
      <c r="S62" s="243"/>
      <c r="T62" s="264">
        <v>2</v>
      </c>
      <c r="U62" s="132"/>
      <c r="V62" s="243">
        <v>1</v>
      </c>
      <c r="W62" s="243"/>
      <c r="X62" s="263">
        <v>4</v>
      </c>
      <c r="Y62" s="132"/>
      <c r="Z62" s="131"/>
      <c r="AA62" s="262"/>
      <c r="AB62" s="261">
        <v>1</v>
      </c>
      <c r="AC62" s="130"/>
      <c r="AD62" s="111"/>
      <c r="AE62" s="110"/>
    </row>
    <row r="63" spans="1:32" ht="26.25" customHeight="1" thickBot="1">
      <c r="A63" s="241" t="s">
        <v>287</v>
      </c>
      <c r="B63" s="121" t="s">
        <v>286</v>
      </c>
      <c r="C63" s="555"/>
      <c r="D63" s="556"/>
      <c r="E63" s="556"/>
      <c r="F63" s="557"/>
      <c r="G63" s="120"/>
      <c r="H63" s="559"/>
      <c r="I63" s="255"/>
      <c r="J63" s="605" t="s">
        <v>290</v>
      </c>
      <c r="K63" s="606"/>
      <c r="L63" s="606"/>
      <c r="M63" s="606"/>
      <c r="N63" s="606"/>
      <c r="O63" s="606"/>
      <c r="P63" s="607"/>
      <c r="Q63" s="119"/>
      <c r="R63" s="99">
        <v>3</v>
      </c>
      <c r="S63" s="99"/>
      <c r="T63" s="254">
        <v>2</v>
      </c>
      <c r="U63" s="117"/>
      <c r="V63" s="99">
        <v>1</v>
      </c>
      <c r="W63" s="99"/>
      <c r="X63" s="118">
        <v>9</v>
      </c>
      <c r="Y63" s="117"/>
      <c r="Z63" s="116">
        <v>5</v>
      </c>
      <c r="AA63" s="153"/>
      <c r="AB63" s="256">
        <v>6</v>
      </c>
      <c r="AC63" s="115"/>
      <c r="AD63" s="111"/>
      <c r="AE63" s="110"/>
    </row>
    <row r="64" spans="1:32" ht="27" customHeight="1" thickBot="1">
      <c r="A64" s="96" t="s">
        <v>285</v>
      </c>
      <c r="B64" s="93" t="s">
        <v>284</v>
      </c>
      <c r="C64" s="625"/>
      <c r="D64" s="626"/>
      <c r="E64" s="626"/>
      <c r="F64" s="627"/>
      <c r="G64" s="127"/>
      <c r="H64" s="559"/>
      <c r="I64" s="260"/>
      <c r="J64" s="605" t="s">
        <v>289</v>
      </c>
      <c r="K64" s="606"/>
      <c r="L64" s="606"/>
      <c r="M64" s="606"/>
      <c r="N64" s="606"/>
      <c r="O64" s="606"/>
      <c r="P64" s="607"/>
      <c r="Q64" s="259"/>
      <c r="R64" s="101"/>
      <c r="S64" s="101"/>
      <c r="T64" s="258"/>
      <c r="U64" s="108"/>
      <c r="V64" s="101"/>
      <c r="W64" s="101"/>
      <c r="X64" s="257"/>
      <c r="Y64" s="119"/>
      <c r="Z64" s="116"/>
      <c r="AA64" s="153"/>
      <c r="AB64" s="256"/>
      <c r="AC64" s="123"/>
      <c r="AD64" s="122"/>
      <c r="AE64" s="110"/>
    </row>
    <row r="65" spans="1:33" ht="13.5" customHeight="1">
      <c r="A65" s="96">
        <v>72</v>
      </c>
      <c r="B65" s="240" t="s">
        <v>370</v>
      </c>
      <c r="C65" s="589"/>
      <c r="D65" s="590"/>
      <c r="E65" s="590"/>
      <c r="F65" s="591"/>
      <c r="G65" s="120"/>
      <c r="H65" s="559"/>
      <c r="I65" s="255"/>
      <c r="J65" s="562" t="s">
        <v>288</v>
      </c>
      <c r="K65" s="563"/>
      <c r="L65" s="563"/>
      <c r="M65" s="563"/>
      <c r="N65" s="563"/>
      <c r="O65" s="563"/>
      <c r="P65" s="564"/>
      <c r="Q65" s="119"/>
      <c r="R65" s="99"/>
      <c r="S65" s="99"/>
      <c r="T65" s="254"/>
      <c r="U65" s="117"/>
      <c r="V65" s="99"/>
      <c r="W65" s="99"/>
      <c r="X65" s="118"/>
      <c r="Y65" s="108"/>
      <c r="Z65" s="253">
        <v>1</v>
      </c>
      <c r="AA65" s="182"/>
      <c r="AB65" s="252">
        <v>1</v>
      </c>
      <c r="AC65" s="115"/>
      <c r="AD65" s="111"/>
      <c r="AE65" s="110"/>
    </row>
    <row r="66" spans="1:33" ht="13.5" customHeight="1" thickBot="1">
      <c r="A66" s="91">
        <v>4428</v>
      </c>
      <c r="B66" s="90" t="s">
        <v>283</v>
      </c>
      <c r="C66" s="592"/>
      <c r="D66" s="593"/>
      <c r="E66" s="593"/>
      <c r="F66" s="594"/>
      <c r="G66" s="129"/>
      <c r="H66" s="560"/>
      <c r="I66" s="251"/>
      <c r="J66" s="608" t="s">
        <v>376</v>
      </c>
      <c r="K66" s="609"/>
      <c r="L66" s="609"/>
      <c r="M66" s="609"/>
      <c r="N66" s="609"/>
      <c r="O66" s="606"/>
      <c r="P66" s="606"/>
      <c r="Q66" s="250"/>
      <c r="R66" s="102"/>
      <c r="S66" s="102"/>
      <c r="T66" s="249" t="s">
        <v>373</v>
      </c>
      <c r="U66" s="103"/>
      <c r="V66" s="102" t="s">
        <v>374</v>
      </c>
      <c r="W66" s="102"/>
      <c r="X66" s="248" t="s">
        <v>375</v>
      </c>
      <c r="Y66" s="103"/>
      <c r="Z66" s="113" t="s">
        <v>374</v>
      </c>
      <c r="AA66" s="247"/>
      <c r="AB66" s="246" t="s">
        <v>373</v>
      </c>
      <c r="AC66" s="112"/>
      <c r="AD66" s="111"/>
      <c r="AE66" s="110"/>
    </row>
    <row r="67" spans="1:33" ht="13.5" customHeight="1" thickTop="1" thickBot="1">
      <c r="A67" s="245"/>
      <c r="B67" s="244"/>
      <c r="C67" s="613"/>
      <c r="D67" s="614"/>
      <c r="E67" s="109"/>
      <c r="F67" s="99"/>
      <c r="G67" s="99"/>
      <c r="H67" s="101"/>
      <c r="I67" s="101"/>
      <c r="J67" s="101"/>
      <c r="K67" s="101"/>
      <c r="L67" s="101"/>
      <c r="M67" s="101"/>
      <c r="N67" s="101"/>
      <c r="O67" s="243"/>
      <c r="P67" s="132"/>
      <c r="Q67" s="133"/>
      <c r="R67" s="133"/>
      <c r="S67" s="133"/>
      <c r="T67" s="133"/>
      <c r="U67" s="133"/>
      <c r="V67" s="133"/>
      <c r="W67" s="133"/>
      <c r="X67" s="133"/>
      <c r="Y67" s="106"/>
      <c r="Z67" s="242"/>
      <c r="AA67" s="105"/>
      <c r="AB67" s="587"/>
      <c r="AC67" s="588"/>
      <c r="AD67" s="104"/>
      <c r="AE67" s="82"/>
    </row>
    <row r="68" spans="1:33" ht="37.5" customHeight="1" thickBot="1">
      <c r="A68" s="241"/>
      <c r="B68" s="121"/>
      <c r="C68" s="102"/>
      <c r="D68" s="102"/>
      <c r="E68" s="128"/>
      <c r="F68" s="102"/>
      <c r="G68" s="103"/>
      <c r="H68" s="99"/>
      <c r="I68" s="103"/>
      <c r="J68" s="102"/>
      <c r="K68" s="102"/>
      <c r="L68" s="103"/>
      <c r="M68" s="103"/>
      <c r="N68" s="103"/>
      <c r="O68" s="103"/>
      <c r="P68" s="102"/>
      <c r="Q68" s="102"/>
      <c r="R68" s="102"/>
      <c r="S68" s="102"/>
      <c r="T68" s="102"/>
      <c r="U68" s="102"/>
      <c r="V68" s="102"/>
      <c r="W68" s="102"/>
      <c r="X68" s="102"/>
      <c r="Y68" s="99"/>
      <c r="Z68" s="101"/>
      <c r="AA68" s="100"/>
      <c r="AB68" s="99"/>
      <c r="AC68" s="98"/>
      <c r="AD68" s="125"/>
      <c r="AE68" s="82"/>
    </row>
    <row r="69" spans="1:33" ht="39.75" customHeight="1">
      <c r="A69" s="96"/>
      <c r="B69" s="93"/>
      <c r="C69" s="94"/>
      <c r="D69" s="97"/>
      <c r="E69" s="94"/>
      <c r="F69" s="93"/>
      <c r="G69" s="94"/>
      <c r="H69" s="92"/>
      <c r="I69" s="94"/>
      <c r="J69" s="92"/>
      <c r="K69" s="93"/>
      <c r="L69" s="93"/>
      <c r="M69" s="93"/>
      <c r="N69" s="93"/>
      <c r="O69" s="93"/>
      <c r="P69" s="92"/>
      <c r="Q69" s="92"/>
      <c r="R69" s="92"/>
      <c r="S69" s="92"/>
      <c r="T69" s="92"/>
      <c r="U69" s="92"/>
      <c r="V69" s="92"/>
      <c r="W69" s="92"/>
      <c r="X69" s="92"/>
      <c r="Y69" s="85"/>
      <c r="Z69" s="84"/>
      <c r="AA69" s="84"/>
      <c r="AB69" s="586"/>
      <c r="AC69" s="586"/>
      <c r="AD69" s="83"/>
      <c r="AE69" s="82"/>
    </row>
    <row r="70" spans="1:33" ht="16.5" customHeight="1">
      <c r="A70" s="96"/>
      <c r="B70" s="240"/>
      <c r="C70" s="94"/>
      <c r="D70" s="95"/>
      <c r="E70" s="94"/>
      <c r="F70" s="93"/>
      <c r="G70" s="94"/>
      <c r="H70" s="92"/>
      <c r="I70" s="94"/>
      <c r="J70" s="92"/>
      <c r="K70" s="93"/>
      <c r="L70" s="93"/>
      <c r="M70" s="93"/>
      <c r="N70" s="93"/>
      <c r="O70" s="93"/>
      <c r="P70" s="92"/>
      <c r="Q70" s="92"/>
      <c r="R70" s="92"/>
      <c r="S70" s="92"/>
      <c r="T70" s="92"/>
      <c r="U70" s="92"/>
      <c r="V70" s="92"/>
      <c r="W70" s="92"/>
      <c r="X70" s="92"/>
      <c r="Y70" s="85"/>
      <c r="Z70" s="84"/>
      <c r="AA70" s="84"/>
      <c r="AB70" s="84"/>
      <c r="AC70" s="84"/>
      <c r="AD70" s="83"/>
      <c r="AE70" s="82"/>
    </row>
    <row r="71" spans="1:33" ht="13.5" customHeight="1">
      <c r="A71" s="91"/>
      <c r="B71" s="90"/>
      <c r="C71" s="88"/>
      <c r="D71" s="89"/>
      <c r="E71" s="88"/>
      <c r="F71" s="86"/>
      <c r="G71" s="88"/>
      <c r="H71" s="86"/>
      <c r="I71" s="88"/>
      <c r="J71" s="86"/>
      <c r="K71" s="87"/>
      <c r="L71" s="87"/>
      <c r="M71" s="87"/>
      <c r="N71" s="87"/>
      <c r="O71" s="87"/>
      <c r="P71" s="86"/>
      <c r="Q71" s="86"/>
      <c r="R71" s="86"/>
      <c r="S71" s="86"/>
      <c r="T71" s="86"/>
      <c r="U71" s="86"/>
      <c r="V71" s="86"/>
      <c r="W71" s="86"/>
      <c r="X71" s="86"/>
      <c r="Y71" s="85"/>
      <c r="Z71" s="84"/>
      <c r="AA71" s="84"/>
      <c r="AB71" s="586"/>
      <c r="AC71" s="586"/>
      <c r="AD71" s="83"/>
      <c r="AE71" s="82"/>
      <c r="AG71" s="81"/>
    </row>
    <row r="72" spans="1:33" ht="13.5" customHeight="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33" ht="13.5" customHeight="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80"/>
      <c r="Q73" s="78"/>
      <c r="R73" s="78"/>
      <c r="S73" s="78"/>
      <c r="T73" s="78"/>
      <c r="U73" s="78"/>
      <c r="V73" s="78"/>
      <c r="W73" s="78"/>
      <c r="X73" s="78"/>
    </row>
    <row r="74" spans="1:33" ht="75" customHeight="1">
      <c r="A74" s="533"/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78"/>
      <c r="W74" s="78"/>
      <c r="X74" s="78"/>
    </row>
    <row r="75" spans="1:33" ht="59.25" customHeight="1">
      <c r="A75" s="529"/>
      <c r="B75" s="529"/>
      <c r="C75" s="529"/>
      <c r="D75" s="529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80"/>
      <c r="Q75" s="78"/>
      <c r="R75" s="78"/>
      <c r="S75" s="78"/>
      <c r="T75" s="78"/>
      <c r="U75" s="78"/>
      <c r="V75" s="78"/>
      <c r="W75" s="78"/>
      <c r="X75" s="78"/>
    </row>
  </sheetData>
  <mergeCells count="68">
    <mergeCell ref="A1:A6"/>
    <mergeCell ref="C67:D67"/>
    <mergeCell ref="W5:W6"/>
    <mergeCell ref="X5:X6"/>
    <mergeCell ref="Q4:R4"/>
    <mergeCell ref="S4:T4"/>
    <mergeCell ref="U2:X2"/>
    <mergeCell ref="W4:X4"/>
    <mergeCell ref="U1:X1"/>
    <mergeCell ref="K4:K6"/>
    <mergeCell ref="O4:O6"/>
    <mergeCell ref="L4:L6"/>
    <mergeCell ref="M4:M6"/>
    <mergeCell ref="J62:P62"/>
    <mergeCell ref="J64:P64"/>
    <mergeCell ref="C64:F64"/>
    <mergeCell ref="C65:F65"/>
    <mergeCell ref="C66:F66"/>
    <mergeCell ref="H1:H6"/>
    <mergeCell ref="J4:J6"/>
    <mergeCell ref="D3:D6"/>
    <mergeCell ref="C3:C6"/>
    <mergeCell ref="C1:D2"/>
    <mergeCell ref="J63:P63"/>
    <mergeCell ref="J66:P66"/>
    <mergeCell ref="AB71:AC71"/>
    <mergeCell ref="AB69:AC69"/>
    <mergeCell ref="Y8:Z8"/>
    <mergeCell ref="AA8:AB8"/>
    <mergeCell ref="AB67:AC67"/>
    <mergeCell ref="W8:X8"/>
    <mergeCell ref="AA4:AC4"/>
    <mergeCell ref="AB5:AB6"/>
    <mergeCell ref="Z5:Z6"/>
    <mergeCell ref="Y4:Z4"/>
    <mergeCell ref="AA5:AA6"/>
    <mergeCell ref="U4:V4"/>
    <mergeCell ref="Y1:AB1"/>
    <mergeCell ref="U3:V3"/>
    <mergeCell ref="W3:X3"/>
    <mergeCell ref="R5:R6"/>
    <mergeCell ref="T5:T6"/>
    <mergeCell ref="Q2:T2"/>
    <mergeCell ref="Q1:T1"/>
    <mergeCell ref="Q3:R3"/>
    <mergeCell ref="S3:T3"/>
    <mergeCell ref="V5:V6"/>
    <mergeCell ref="Y3:Z3"/>
    <mergeCell ref="Y5:Y6"/>
    <mergeCell ref="U5:U6"/>
    <mergeCell ref="Y2:AC2"/>
    <mergeCell ref="AA3:AC3"/>
    <mergeCell ref="A75:D75"/>
    <mergeCell ref="B1:B6"/>
    <mergeCell ref="A74:U74"/>
    <mergeCell ref="Q5:Q6"/>
    <mergeCell ref="S5:S6"/>
    <mergeCell ref="Q8:R8"/>
    <mergeCell ref="S8:T8"/>
    <mergeCell ref="N4:N6"/>
    <mergeCell ref="J1:P3"/>
    <mergeCell ref="P5:P6"/>
    <mergeCell ref="F1:F6"/>
    <mergeCell ref="C62:F62"/>
    <mergeCell ref="C63:F63"/>
    <mergeCell ref="H62:H66"/>
    <mergeCell ref="U8:V8"/>
    <mergeCell ref="J65:P65"/>
  </mergeCells>
  <pageMargins left="0" right="0" top="0" bottom="0" header="0" footer="0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5"/>
  <sheetViews>
    <sheetView showGridLines="0" zoomScale="120" zoomScaleNormal="120" workbookViewId="0">
      <selection activeCell="B11" sqref="B11"/>
    </sheetView>
  </sheetViews>
  <sheetFormatPr defaultColWidth="14.6640625" defaultRowHeight="14.25" customHeight="1"/>
  <cols>
    <col min="1" max="1" width="3.33203125" style="20" customWidth="1"/>
    <col min="2" max="2" width="128.5" style="20" customWidth="1"/>
    <col min="3" max="16384" width="14.6640625" style="20"/>
  </cols>
  <sheetData>
    <row r="1" spans="1:2" ht="14.1" customHeight="1">
      <c r="A1" s="22"/>
      <c r="B1" s="57" t="s">
        <v>66</v>
      </c>
    </row>
    <row r="2" spans="1:2" ht="14.1" customHeight="1">
      <c r="A2" s="22"/>
      <c r="B2" s="58" t="s">
        <v>65</v>
      </c>
    </row>
    <row r="3" spans="1:2" ht="14.1" customHeight="1">
      <c r="A3" s="22"/>
      <c r="B3" s="59" t="s">
        <v>183</v>
      </c>
    </row>
    <row r="4" spans="1:2" ht="14.1" customHeight="1">
      <c r="A4" s="22"/>
      <c r="B4" s="60" t="s">
        <v>184</v>
      </c>
    </row>
    <row r="5" spans="1:2" ht="14.1" customHeight="1">
      <c r="A5" s="22"/>
      <c r="B5" s="60" t="s">
        <v>185</v>
      </c>
    </row>
    <row r="6" spans="1:2" ht="14.1" customHeight="1">
      <c r="A6" s="22"/>
      <c r="B6" s="60" t="s">
        <v>277</v>
      </c>
    </row>
    <row r="7" spans="1:2" ht="14.1" customHeight="1">
      <c r="A7" s="22"/>
      <c r="B7" s="60" t="s">
        <v>278</v>
      </c>
    </row>
    <row r="8" spans="1:2" ht="14.1" customHeight="1">
      <c r="A8" s="22"/>
      <c r="B8" s="60"/>
    </row>
    <row r="9" spans="1:2" ht="14.1" customHeight="1">
      <c r="A9" s="22"/>
      <c r="B9" s="58" t="s">
        <v>64</v>
      </c>
    </row>
    <row r="10" spans="1:2" ht="14.1" customHeight="1">
      <c r="A10" s="22"/>
      <c r="B10" s="60" t="s">
        <v>279</v>
      </c>
    </row>
    <row r="11" spans="1:2" ht="14.1" customHeight="1">
      <c r="A11" s="22"/>
      <c r="B11" s="60"/>
    </row>
    <row r="12" spans="1:2" ht="14.1" customHeight="1">
      <c r="A12" s="22"/>
      <c r="B12" s="58" t="s">
        <v>63</v>
      </c>
    </row>
    <row r="13" spans="1:2" ht="14.1" customHeight="1">
      <c r="A13" s="22"/>
      <c r="B13" s="59" t="s">
        <v>186</v>
      </c>
    </row>
    <row r="14" spans="1:2" ht="14.1" customHeight="1">
      <c r="A14" s="22"/>
      <c r="B14" s="59"/>
    </row>
    <row r="15" spans="1:2" ht="14.1" customHeight="1">
      <c r="A15" s="22"/>
      <c r="B15" s="58" t="s">
        <v>62</v>
      </c>
    </row>
    <row r="16" spans="1:2" ht="14.1" customHeight="1">
      <c r="A16" s="22"/>
      <c r="B16" s="59" t="s">
        <v>61</v>
      </c>
    </row>
    <row r="17" spans="1:2" ht="14.1" customHeight="1">
      <c r="A17" s="22"/>
      <c r="B17" s="59" t="s">
        <v>60</v>
      </c>
    </row>
    <row r="18" spans="1:2" ht="14.1" customHeight="1">
      <c r="A18" s="22"/>
      <c r="B18" s="59" t="s">
        <v>59</v>
      </c>
    </row>
    <row r="19" spans="1:2" ht="14.1" customHeight="1">
      <c r="A19" s="22"/>
      <c r="B19" s="59" t="s">
        <v>58</v>
      </c>
    </row>
    <row r="20" spans="1:2" ht="14.1" customHeight="1">
      <c r="A20" s="22"/>
      <c r="B20" s="59" t="s">
        <v>57</v>
      </c>
    </row>
    <row r="21" spans="1:2" ht="14.1" customHeight="1">
      <c r="A21" s="22"/>
      <c r="B21" s="59" t="s">
        <v>56</v>
      </c>
    </row>
    <row r="22" spans="1:2" ht="14.1" customHeight="1">
      <c r="A22" s="22"/>
      <c r="B22" s="59"/>
    </row>
    <row r="23" spans="1:2" ht="14.1" customHeight="1">
      <c r="A23" s="22"/>
      <c r="B23" s="58" t="s">
        <v>55</v>
      </c>
    </row>
    <row r="24" spans="1:2" ht="14.1" customHeight="1">
      <c r="A24" s="22"/>
      <c r="B24" s="59" t="s">
        <v>54</v>
      </c>
    </row>
    <row r="25" spans="1:2" ht="14.1" customHeight="1">
      <c r="A25" s="22"/>
      <c r="B25" s="59" t="s">
        <v>53</v>
      </c>
    </row>
    <row r="26" spans="1:2" ht="14.1" customHeight="1">
      <c r="A26" s="22"/>
      <c r="B26" s="59" t="s">
        <v>52</v>
      </c>
    </row>
    <row r="27" spans="1:2" ht="14.1" customHeight="1">
      <c r="A27" s="22"/>
      <c r="B27" s="23"/>
    </row>
    <row r="28" spans="1:2" ht="14.25" customHeight="1">
      <c r="B28" s="21"/>
    </row>
    <row r="29" spans="1:2" ht="14.25" customHeight="1">
      <c r="B29" s="21"/>
    </row>
    <row r="30" spans="1:2" ht="14.25" customHeight="1">
      <c r="B30" s="21"/>
    </row>
    <row r="31" spans="1:2" ht="14.25" customHeight="1">
      <c r="B31" s="21"/>
    </row>
    <row r="32" spans="1:2" ht="14.25" customHeight="1">
      <c r="B32" s="21"/>
    </row>
    <row r="33" spans="2:2" ht="14.25" customHeight="1">
      <c r="B33" s="21"/>
    </row>
    <row r="34" spans="2:2" ht="14.25" customHeight="1">
      <c r="B34" s="21"/>
    </row>
    <row r="35" spans="2:2" ht="14.25" customHeight="1">
      <c r="B35" s="21"/>
    </row>
  </sheetData>
  <pageMargins left="0.74803149606299213" right="0.74803149606299213" top="0" bottom="0.1968503937007874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G90" sqref="G90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27"/>
  <sheetViews>
    <sheetView showGridLines="0" zoomScale="115" zoomScaleNormal="115" workbookViewId="0">
      <pane ySplit="1" topLeftCell="A14" activePane="bottomLeft" state="frozen"/>
      <selection pane="bottomLeft" activeCell="E19" sqref="E19:E22"/>
    </sheetView>
  </sheetViews>
  <sheetFormatPr defaultColWidth="14.6640625" defaultRowHeight="15" customHeight="1"/>
  <cols>
    <col min="1" max="1" width="5.83203125" style="20" customWidth="1"/>
    <col min="2" max="2" width="15" style="20" customWidth="1"/>
    <col min="3" max="4" width="0" style="20" hidden="1" customWidth="1"/>
    <col min="5" max="5" width="125" style="20" customWidth="1"/>
    <col min="6" max="16384" width="14.6640625" style="20"/>
  </cols>
  <sheetData>
    <row r="1" spans="1:5" ht="16.5" customHeight="1">
      <c r="A1" s="638" t="s">
        <v>15</v>
      </c>
      <c r="B1" s="638"/>
      <c r="C1" s="639"/>
      <c r="D1" s="639"/>
      <c r="E1" s="639" t="s">
        <v>51</v>
      </c>
    </row>
    <row r="2" spans="1:5" ht="27.95" customHeight="1">
      <c r="A2" s="640" t="s">
        <v>50</v>
      </c>
      <c r="B2" s="640"/>
      <c r="C2" s="641"/>
      <c r="D2" s="642">
        <v>1</v>
      </c>
      <c r="E2" s="643" t="s">
        <v>172</v>
      </c>
    </row>
    <row r="3" spans="1:5" ht="27.95" customHeight="1">
      <c r="A3" s="644" t="s">
        <v>49</v>
      </c>
      <c r="B3" s="644"/>
      <c r="C3" s="645"/>
      <c r="D3" s="646">
        <v>1</v>
      </c>
      <c r="E3" s="647" t="s">
        <v>173</v>
      </c>
    </row>
    <row r="4" spans="1:5" ht="27.95" customHeight="1">
      <c r="A4" s="644" t="s">
        <v>48</v>
      </c>
      <c r="B4" s="644"/>
      <c r="C4" s="645"/>
      <c r="D4" s="646">
        <v>1</v>
      </c>
      <c r="E4" s="657" t="s">
        <v>174</v>
      </c>
    </row>
    <row r="5" spans="1:5" ht="27.95" customHeight="1">
      <c r="A5" s="644" t="s">
        <v>47</v>
      </c>
      <c r="B5" s="644"/>
      <c r="C5" s="645"/>
      <c r="D5" s="646">
        <v>1</v>
      </c>
      <c r="E5" s="647" t="s">
        <v>175</v>
      </c>
    </row>
    <row r="6" spans="1:5" ht="27.95" customHeight="1">
      <c r="A6" s="644" t="s">
        <v>46</v>
      </c>
      <c r="B6" s="644"/>
      <c r="C6" s="645"/>
      <c r="D6" s="646">
        <v>1</v>
      </c>
      <c r="E6" s="658" t="s">
        <v>176</v>
      </c>
    </row>
    <row r="7" spans="1:5" ht="27.95" customHeight="1">
      <c r="A7" s="644" t="s">
        <v>45</v>
      </c>
      <c r="B7" s="644"/>
      <c r="C7" s="645"/>
      <c r="D7" s="646">
        <v>1</v>
      </c>
      <c r="E7" s="659" t="s">
        <v>347</v>
      </c>
    </row>
    <row r="8" spans="1:5" ht="27.95" customHeight="1">
      <c r="A8" s="648" t="s">
        <v>44</v>
      </c>
      <c r="B8" s="649"/>
      <c r="C8" s="645"/>
      <c r="D8" s="646">
        <v>1</v>
      </c>
      <c r="E8" s="657" t="s">
        <v>177</v>
      </c>
    </row>
    <row r="9" spans="1:5" ht="27.95" customHeight="1">
      <c r="A9" s="648" t="s">
        <v>43</v>
      </c>
      <c r="B9" s="649"/>
      <c r="C9" s="645"/>
      <c r="D9" s="646">
        <v>1</v>
      </c>
      <c r="E9" s="647" t="s">
        <v>178</v>
      </c>
    </row>
    <row r="10" spans="1:5" ht="27.95" customHeight="1">
      <c r="A10" s="648" t="s">
        <v>42</v>
      </c>
      <c r="B10" s="649"/>
      <c r="C10" s="645"/>
      <c r="D10" s="646">
        <v>1</v>
      </c>
      <c r="E10" s="658" t="s">
        <v>179</v>
      </c>
    </row>
    <row r="11" spans="1:5" ht="27.95" customHeight="1">
      <c r="A11" s="648" t="s">
        <v>180</v>
      </c>
      <c r="B11" s="649"/>
      <c r="C11" s="645"/>
      <c r="D11" s="646">
        <v>1</v>
      </c>
      <c r="E11" s="658" t="s">
        <v>181</v>
      </c>
    </row>
    <row r="12" spans="1:5" ht="27.95" customHeight="1">
      <c r="A12" s="644" t="s">
        <v>182</v>
      </c>
      <c r="B12" s="644"/>
      <c r="C12" s="645"/>
      <c r="D12" s="646">
        <v>1</v>
      </c>
      <c r="E12" s="659" t="s">
        <v>348</v>
      </c>
    </row>
    <row r="13" spans="1:5" ht="27.95" customHeight="1">
      <c r="A13" s="628" t="s">
        <v>213</v>
      </c>
      <c r="B13" s="629"/>
      <c r="C13" s="52"/>
      <c r="D13" s="53"/>
      <c r="E13" s="54" t="s">
        <v>255</v>
      </c>
    </row>
    <row r="14" spans="1:5" ht="27.95" customHeight="1">
      <c r="A14" s="650"/>
      <c r="B14" s="651" t="s">
        <v>214</v>
      </c>
      <c r="C14" s="652"/>
      <c r="D14" s="653"/>
      <c r="E14" s="654" t="s">
        <v>257</v>
      </c>
    </row>
    <row r="15" spans="1:5" ht="27.95" customHeight="1">
      <c r="A15" s="650"/>
      <c r="B15" s="651" t="s">
        <v>215</v>
      </c>
      <c r="C15" s="652"/>
      <c r="D15" s="653"/>
      <c r="E15" s="654" t="s">
        <v>258</v>
      </c>
    </row>
    <row r="16" spans="1:5" ht="27.95" customHeight="1">
      <c r="A16" s="650"/>
      <c r="B16" s="655" t="s">
        <v>216</v>
      </c>
      <c r="C16" s="652"/>
      <c r="D16" s="653"/>
      <c r="E16" s="654" t="s">
        <v>259</v>
      </c>
    </row>
    <row r="17" spans="1:6" ht="27.95" customHeight="1">
      <c r="A17" s="650"/>
      <c r="B17" s="655" t="s">
        <v>217</v>
      </c>
      <c r="C17" s="652"/>
      <c r="D17" s="653"/>
      <c r="E17" s="654" t="s">
        <v>260</v>
      </c>
    </row>
    <row r="18" spans="1:6" ht="27.95" customHeight="1">
      <c r="A18" s="628" t="s">
        <v>218</v>
      </c>
      <c r="B18" s="629"/>
      <c r="C18" s="52"/>
      <c r="D18" s="53"/>
      <c r="E18" s="54" t="s">
        <v>256</v>
      </c>
    </row>
    <row r="19" spans="1:6" ht="27.95" customHeight="1">
      <c r="A19" s="650"/>
      <c r="B19" s="651" t="s">
        <v>219</v>
      </c>
      <c r="C19" s="652"/>
      <c r="D19" s="653"/>
      <c r="E19" s="654" t="s">
        <v>261</v>
      </c>
    </row>
    <row r="20" spans="1:6" ht="27.95" customHeight="1">
      <c r="A20" s="650"/>
      <c r="B20" s="651" t="s">
        <v>220</v>
      </c>
      <c r="C20" s="652"/>
      <c r="D20" s="653"/>
      <c r="E20" s="654" t="s">
        <v>262</v>
      </c>
    </row>
    <row r="21" spans="1:6" ht="27.95" customHeight="1">
      <c r="A21" s="650"/>
      <c r="B21" s="651" t="s">
        <v>221</v>
      </c>
      <c r="C21" s="652"/>
      <c r="D21" s="653"/>
      <c r="E21" s="654" t="s">
        <v>263</v>
      </c>
    </row>
    <row r="22" spans="1:6" ht="27.95" customHeight="1">
      <c r="A22" s="650"/>
      <c r="B22" s="656" t="s">
        <v>264</v>
      </c>
      <c r="C22" s="652"/>
      <c r="D22" s="653"/>
      <c r="E22" s="654" t="s">
        <v>265</v>
      </c>
    </row>
    <row r="23" spans="1:6" ht="27.95" customHeight="1">
      <c r="A23" s="630" t="s">
        <v>267</v>
      </c>
      <c r="B23" s="631"/>
      <c r="C23" s="54"/>
      <c r="D23" s="56"/>
      <c r="E23" s="54" t="s">
        <v>266</v>
      </c>
      <c r="F23" s="55"/>
    </row>
    <row r="24" spans="1:6" ht="27.95" customHeight="1">
      <c r="A24" s="650"/>
      <c r="B24" s="651" t="s">
        <v>268</v>
      </c>
      <c r="C24" s="652"/>
      <c r="D24" s="653"/>
      <c r="E24" s="654" t="s">
        <v>272</v>
      </c>
    </row>
    <row r="25" spans="1:6" ht="27.95" customHeight="1">
      <c r="A25" s="650"/>
      <c r="B25" s="651" t="s">
        <v>269</v>
      </c>
      <c r="C25" s="652"/>
      <c r="D25" s="653"/>
      <c r="E25" s="654" t="s">
        <v>273</v>
      </c>
    </row>
    <row r="26" spans="1:6" ht="27.95" customHeight="1">
      <c r="A26" s="650"/>
      <c r="B26" s="655" t="s">
        <v>270</v>
      </c>
      <c r="C26" s="652"/>
      <c r="D26" s="653"/>
      <c r="E26" s="654" t="s">
        <v>274</v>
      </c>
    </row>
    <row r="27" spans="1:6" ht="27.95" customHeight="1">
      <c r="A27" s="650"/>
      <c r="B27" s="651" t="s">
        <v>271</v>
      </c>
      <c r="C27" s="652"/>
      <c r="D27" s="653"/>
      <c r="E27" s="654" t="s">
        <v>275</v>
      </c>
    </row>
  </sheetData>
  <mergeCells count="15">
    <mergeCell ref="A11:B11"/>
    <mergeCell ref="A12:B12"/>
    <mergeCell ref="A13:B13"/>
    <mergeCell ref="A18:B18"/>
    <mergeCell ref="A23:B23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>
      <selection activeCell="H15" sqref="H15"/>
    </sheetView>
  </sheetViews>
  <sheetFormatPr defaultRowHeight="10.5"/>
  <cols>
    <col min="1" max="1" width="12.83203125" customWidth="1"/>
    <col min="2" max="2" width="39" customWidth="1"/>
  </cols>
  <sheetData>
    <row r="1" spans="1:25" ht="16.5" thickBot="1">
      <c r="A1" s="632" t="s">
        <v>397</v>
      </c>
      <c r="B1" s="634" t="s">
        <v>396</v>
      </c>
      <c r="C1" s="636" t="s">
        <v>395</v>
      </c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74"/>
    </row>
    <row r="2" spans="1:25" ht="17.25" thickTop="1" thickBot="1">
      <c r="A2" s="632"/>
      <c r="B2" s="634"/>
      <c r="C2" s="675" t="s">
        <v>394</v>
      </c>
      <c r="D2" s="676"/>
      <c r="E2" s="676"/>
      <c r="F2" s="676"/>
      <c r="G2" s="676"/>
      <c r="H2" s="676"/>
      <c r="I2" s="676"/>
      <c r="J2" s="676"/>
      <c r="K2" s="677"/>
      <c r="L2" s="677"/>
      <c r="M2" s="678"/>
      <c r="N2" s="675" t="s">
        <v>393</v>
      </c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8"/>
    </row>
    <row r="3" spans="1:25" ht="63" customHeight="1" thickTop="1" thickBot="1">
      <c r="A3" s="633"/>
      <c r="B3" s="635"/>
      <c r="C3" s="464" t="s">
        <v>50</v>
      </c>
      <c r="D3" s="463" t="s">
        <v>49</v>
      </c>
      <c r="E3" s="463" t="s">
        <v>392</v>
      </c>
      <c r="F3" s="463" t="s">
        <v>47</v>
      </c>
      <c r="G3" s="463" t="s">
        <v>46</v>
      </c>
      <c r="H3" s="463" t="s">
        <v>391</v>
      </c>
      <c r="I3" s="463" t="s">
        <v>44</v>
      </c>
      <c r="J3" s="463" t="s">
        <v>43</v>
      </c>
      <c r="K3" s="463" t="s">
        <v>42</v>
      </c>
      <c r="L3" s="462" t="s">
        <v>180</v>
      </c>
      <c r="M3" s="461" t="s">
        <v>182</v>
      </c>
      <c r="N3" s="460" t="s">
        <v>390</v>
      </c>
      <c r="O3" s="459" t="s">
        <v>389</v>
      </c>
      <c r="P3" s="459" t="s">
        <v>388</v>
      </c>
      <c r="Q3" s="459" t="s">
        <v>398</v>
      </c>
      <c r="R3" s="459" t="s">
        <v>387</v>
      </c>
      <c r="S3" s="459" t="s">
        <v>386</v>
      </c>
      <c r="T3" s="459" t="s">
        <v>400</v>
      </c>
      <c r="U3" s="459" t="s">
        <v>399</v>
      </c>
      <c r="V3" s="459" t="s">
        <v>401</v>
      </c>
      <c r="W3" s="671" t="s">
        <v>402</v>
      </c>
      <c r="X3" s="671" t="s">
        <v>403</v>
      </c>
      <c r="Y3" s="458" t="s">
        <v>404</v>
      </c>
    </row>
    <row r="4" spans="1:25" s="436" customFormat="1" ht="15.95" customHeight="1" thickTop="1" thickBot="1">
      <c r="A4" s="660" t="s">
        <v>385</v>
      </c>
      <c r="B4" s="661" t="s">
        <v>384</v>
      </c>
      <c r="C4" s="453"/>
      <c r="D4" s="450"/>
      <c r="E4" s="450"/>
      <c r="F4" s="450"/>
      <c r="G4" s="450"/>
      <c r="H4" s="450"/>
      <c r="I4" s="450"/>
      <c r="J4" s="450"/>
      <c r="K4" s="450"/>
      <c r="L4" s="450"/>
      <c r="M4" s="449"/>
      <c r="N4" s="451"/>
      <c r="O4" s="450"/>
      <c r="P4" s="450"/>
      <c r="Q4" s="450"/>
      <c r="R4" s="450"/>
      <c r="S4" s="450"/>
      <c r="T4" s="450"/>
      <c r="U4" s="450"/>
      <c r="V4" s="450"/>
      <c r="W4" s="450"/>
      <c r="X4" s="665"/>
      <c r="Y4" s="449"/>
    </row>
    <row r="5" spans="1:25" s="436" customFormat="1" ht="15.95" customHeight="1" thickTop="1">
      <c r="A5" s="662" t="s">
        <v>6</v>
      </c>
      <c r="B5" s="663" t="s">
        <v>208</v>
      </c>
      <c r="C5" s="452" t="s">
        <v>405</v>
      </c>
      <c r="D5" s="447" t="s">
        <v>405</v>
      </c>
      <c r="E5" s="447" t="s">
        <v>405</v>
      </c>
      <c r="F5" s="447" t="s">
        <v>405</v>
      </c>
      <c r="G5" s="447" t="s">
        <v>405</v>
      </c>
      <c r="H5" s="456"/>
      <c r="I5" s="447" t="s">
        <v>405</v>
      </c>
      <c r="J5" s="447" t="s">
        <v>405</v>
      </c>
      <c r="K5" s="447" t="s">
        <v>405</v>
      </c>
      <c r="L5" s="447" t="s">
        <v>405</v>
      </c>
      <c r="M5" s="446" t="s">
        <v>405</v>
      </c>
      <c r="N5" s="457"/>
      <c r="O5" s="456"/>
      <c r="P5" s="447" t="s">
        <v>405</v>
      </c>
      <c r="Q5" s="447" t="s">
        <v>405</v>
      </c>
      <c r="R5" s="447"/>
      <c r="S5" s="447"/>
      <c r="T5" s="447" t="s">
        <v>405</v>
      </c>
      <c r="U5" s="447" t="s">
        <v>405</v>
      </c>
      <c r="V5" s="456"/>
      <c r="W5" s="447"/>
      <c r="X5" s="666"/>
      <c r="Y5" s="446" t="s">
        <v>405</v>
      </c>
    </row>
    <row r="6" spans="1:25" s="436" customFormat="1" ht="15.95" customHeight="1">
      <c r="A6" s="662" t="s">
        <v>7</v>
      </c>
      <c r="B6" s="679" t="s">
        <v>166</v>
      </c>
      <c r="C6" s="445"/>
      <c r="D6" s="444"/>
      <c r="E6" s="444"/>
      <c r="F6" s="444"/>
      <c r="G6" s="444"/>
      <c r="H6" s="454"/>
      <c r="I6" s="454"/>
      <c r="J6" s="454"/>
      <c r="K6" s="454"/>
      <c r="L6" s="454"/>
      <c r="M6" s="455"/>
      <c r="N6" s="448" t="s">
        <v>405</v>
      </c>
      <c r="O6" s="447" t="s">
        <v>405</v>
      </c>
      <c r="P6" s="447" t="s">
        <v>405</v>
      </c>
      <c r="Q6" s="454"/>
      <c r="R6" s="444"/>
      <c r="S6" s="447" t="s">
        <v>405</v>
      </c>
      <c r="T6" s="447" t="s">
        <v>405</v>
      </c>
      <c r="U6" s="444"/>
      <c r="V6" s="454"/>
      <c r="W6" s="444" t="s">
        <v>405</v>
      </c>
      <c r="X6" s="667"/>
      <c r="Y6" s="443"/>
    </row>
    <row r="7" spans="1:25" s="436" customFormat="1" ht="15.95" customHeight="1">
      <c r="A7" s="662" t="s">
        <v>8</v>
      </c>
      <c r="B7" s="679" t="s">
        <v>5</v>
      </c>
      <c r="C7" s="448" t="s">
        <v>405</v>
      </c>
      <c r="D7" s="444"/>
      <c r="E7" s="454"/>
      <c r="F7" s="447" t="s">
        <v>405</v>
      </c>
      <c r="G7" s="454"/>
      <c r="H7" s="447" t="s">
        <v>405</v>
      </c>
      <c r="I7" s="454"/>
      <c r="J7" s="447" t="s">
        <v>405</v>
      </c>
      <c r="K7" s="454"/>
      <c r="L7" s="454"/>
      <c r="M7" s="443"/>
      <c r="N7" s="445"/>
      <c r="O7" s="444"/>
      <c r="P7" s="454"/>
      <c r="Q7" s="454"/>
      <c r="R7" s="444"/>
      <c r="S7" s="454"/>
      <c r="T7" s="454"/>
      <c r="U7" s="454"/>
      <c r="V7" s="454"/>
      <c r="W7" s="454"/>
      <c r="X7" s="668"/>
      <c r="Y7" s="455"/>
    </row>
    <row r="8" spans="1:25" s="436" customFormat="1" ht="15.95" customHeight="1" thickBot="1">
      <c r="A8" s="662" t="s">
        <v>9</v>
      </c>
      <c r="B8" s="679" t="s">
        <v>167</v>
      </c>
      <c r="C8" s="448" t="s">
        <v>405</v>
      </c>
      <c r="D8" s="444"/>
      <c r="E8" s="444"/>
      <c r="F8" s="444"/>
      <c r="G8" s="447" t="s">
        <v>405</v>
      </c>
      <c r="H8" s="447" t="s">
        <v>405</v>
      </c>
      <c r="I8" s="454"/>
      <c r="J8" s="447" t="s">
        <v>405</v>
      </c>
      <c r="K8" s="444"/>
      <c r="L8" s="444"/>
      <c r="M8" s="443"/>
      <c r="N8" s="445"/>
      <c r="O8" s="444"/>
      <c r="P8" s="444"/>
      <c r="Q8" s="444"/>
      <c r="R8" s="444"/>
      <c r="S8" s="444"/>
      <c r="T8" s="444"/>
      <c r="U8" s="444"/>
      <c r="V8" s="444"/>
      <c r="W8" s="454"/>
      <c r="X8" s="668"/>
      <c r="Y8" s="455"/>
    </row>
    <row r="9" spans="1:25" s="436" customFormat="1" ht="15.95" customHeight="1" thickTop="1" thickBot="1">
      <c r="A9" s="660" t="s">
        <v>302</v>
      </c>
      <c r="B9" s="680" t="s">
        <v>19</v>
      </c>
      <c r="C9" s="451"/>
      <c r="D9" s="450"/>
      <c r="E9" s="450"/>
      <c r="F9" s="450"/>
      <c r="G9" s="450"/>
      <c r="H9" s="450"/>
      <c r="I9" s="450"/>
      <c r="J9" s="450"/>
      <c r="K9" s="450"/>
      <c r="L9" s="450"/>
      <c r="M9" s="449"/>
      <c r="N9" s="451"/>
      <c r="O9" s="450"/>
      <c r="P9" s="450"/>
      <c r="Q9" s="450"/>
      <c r="R9" s="450"/>
      <c r="S9" s="450"/>
      <c r="T9" s="450"/>
      <c r="U9" s="450"/>
      <c r="V9" s="450"/>
      <c r="W9" s="450"/>
      <c r="X9" s="665"/>
      <c r="Y9" s="449"/>
    </row>
    <row r="10" spans="1:25" s="436" customFormat="1" ht="54" customHeight="1" thickTop="1" thickBot="1">
      <c r="A10" s="660" t="s">
        <v>10</v>
      </c>
      <c r="B10" s="681" t="s">
        <v>247</v>
      </c>
      <c r="C10" s="451"/>
      <c r="D10" s="450"/>
      <c r="E10" s="450"/>
      <c r="F10" s="450"/>
      <c r="G10" s="450"/>
      <c r="H10" s="450"/>
      <c r="I10" s="450"/>
      <c r="J10" s="450"/>
      <c r="K10" s="450"/>
      <c r="L10" s="450"/>
      <c r="M10" s="449"/>
      <c r="N10" s="451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49"/>
    </row>
    <row r="11" spans="1:25" s="436" customFormat="1" ht="31.5" customHeight="1" thickTop="1">
      <c r="A11" s="672" t="s">
        <v>11</v>
      </c>
      <c r="B11" s="682" t="s">
        <v>247</v>
      </c>
      <c r="C11" s="448" t="s">
        <v>405</v>
      </c>
      <c r="D11" s="447" t="s">
        <v>405</v>
      </c>
      <c r="E11" s="447" t="s">
        <v>405</v>
      </c>
      <c r="F11" s="447" t="s">
        <v>405</v>
      </c>
      <c r="G11" s="447" t="s">
        <v>405</v>
      </c>
      <c r="H11" s="456"/>
      <c r="I11" s="447" t="s">
        <v>405</v>
      </c>
      <c r="J11" s="447" t="s">
        <v>405</v>
      </c>
      <c r="K11" s="447" t="s">
        <v>405</v>
      </c>
      <c r="L11" s="447" t="s">
        <v>405</v>
      </c>
      <c r="M11" s="446" t="s">
        <v>405</v>
      </c>
      <c r="N11" s="448" t="s">
        <v>405</v>
      </c>
      <c r="O11" s="447" t="s">
        <v>405</v>
      </c>
      <c r="P11" s="447" t="s">
        <v>405</v>
      </c>
      <c r="Q11" s="447" t="s">
        <v>405</v>
      </c>
      <c r="R11" s="447"/>
      <c r="S11" s="447"/>
      <c r="T11" s="447"/>
      <c r="U11" s="447"/>
      <c r="V11" s="447"/>
      <c r="W11" s="447"/>
      <c r="X11" s="666"/>
      <c r="Y11" s="446"/>
    </row>
    <row r="12" spans="1:25" s="436" customFormat="1" ht="15.95" customHeight="1" thickBot="1">
      <c r="A12" s="688" t="s">
        <v>36</v>
      </c>
      <c r="B12" s="689" t="s">
        <v>34</v>
      </c>
      <c r="C12" s="439"/>
      <c r="D12" s="438"/>
      <c r="E12" s="438"/>
      <c r="F12" s="438"/>
      <c r="G12" s="438"/>
      <c r="H12" s="438"/>
      <c r="I12" s="438"/>
      <c r="J12" s="438"/>
      <c r="K12" s="438"/>
      <c r="L12" s="438"/>
      <c r="M12" s="437"/>
      <c r="N12" s="448" t="s">
        <v>405</v>
      </c>
      <c r="O12" s="447" t="s">
        <v>405</v>
      </c>
      <c r="P12" s="447" t="s">
        <v>405</v>
      </c>
      <c r="Q12" s="447" t="s">
        <v>405</v>
      </c>
      <c r="R12" s="438"/>
      <c r="S12" s="438"/>
      <c r="T12" s="438"/>
      <c r="U12" s="438"/>
      <c r="V12" s="438"/>
      <c r="W12" s="438"/>
      <c r="X12" s="669"/>
      <c r="Y12" s="437"/>
    </row>
    <row r="13" spans="1:25" s="436" customFormat="1" ht="59.25" customHeight="1" thickTop="1" thickBot="1">
      <c r="A13" s="690" t="s">
        <v>13</v>
      </c>
      <c r="B13" s="687" t="s">
        <v>248</v>
      </c>
      <c r="C13" s="451"/>
      <c r="D13" s="450"/>
      <c r="E13" s="450"/>
      <c r="F13" s="450"/>
      <c r="G13" s="450"/>
      <c r="H13" s="450"/>
      <c r="I13" s="450"/>
      <c r="J13" s="450"/>
      <c r="K13" s="450"/>
      <c r="L13" s="450"/>
      <c r="M13" s="449"/>
      <c r="N13" s="451"/>
      <c r="O13" s="450"/>
      <c r="P13" s="450"/>
      <c r="Q13" s="450"/>
      <c r="R13" s="450"/>
      <c r="S13" s="450"/>
      <c r="T13" s="450"/>
      <c r="U13" s="450"/>
      <c r="V13" s="450"/>
      <c r="W13" s="450"/>
      <c r="X13" s="665"/>
      <c r="Y13" s="449"/>
    </row>
    <row r="14" spans="1:25" s="436" customFormat="1" ht="44.25" customHeight="1" thickTop="1">
      <c r="A14" s="672" t="s">
        <v>14</v>
      </c>
      <c r="B14" s="684" t="s">
        <v>249</v>
      </c>
      <c r="C14" s="448" t="s">
        <v>405</v>
      </c>
      <c r="D14" s="447" t="s">
        <v>405</v>
      </c>
      <c r="E14" s="447" t="s">
        <v>405</v>
      </c>
      <c r="F14" s="447" t="s">
        <v>405</v>
      </c>
      <c r="G14" s="447" t="s">
        <v>405</v>
      </c>
      <c r="H14" s="456"/>
      <c r="I14" s="447" t="s">
        <v>405</v>
      </c>
      <c r="J14" s="447" t="s">
        <v>405</v>
      </c>
      <c r="K14" s="447" t="s">
        <v>405</v>
      </c>
      <c r="L14" s="447" t="s">
        <v>405</v>
      </c>
      <c r="M14" s="446" t="s">
        <v>405</v>
      </c>
      <c r="N14" s="448"/>
      <c r="O14" s="447"/>
      <c r="P14" s="447"/>
      <c r="Q14" s="447"/>
      <c r="R14" s="448" t="s">
        <v>405</v>
      </c>
      <c r="S14" s="447" t="s">
        <v>405</v>
      </c>
      <c r="T14" s="447" t="s">
        <v>405</v>
      </c>
      <c r="U14" s="447" t="s">
        <v>405</v>
      </c>
      <c r="V14" s="447"/>
      <c r="W14" s="447"/>
      <c r="X14" s="666"/>
      <c r="Y14" s="446"/>
    </row>
    <row r="15" spans="1:25" s="436" customFormat="1" ht="21" customHeight="1">
      <c r="A15" s="664" t="s">
        <v>343</v>
      </c>
      <c r="B15" s="683" t="s">
        <v>12</v>
      </c>
      <c r="C15" s="442"/>
      <c r="D15" s="441"/>
      <c r="E15" s="441"/>
      <c r="F15" s="441"/>
      <c r="G15" s="441"/>
      <c r="H15" s="441"/>
      <c r="I15" s="441"/>
      <c r="J15" s="441"/>
      <c r="K15" s="441"/>
      <c r="L15" s="441"/>
      <c r="M15" s="440"/>
      <c r="N15" s="442"/>
      <c r="O15" s="441"/>
      <c r="P15" s="441"/>
      <c r="Q15" s="441"/>
      <c r="R15" s="448" t="s">
        <v>405</v>
      </c>
      <c r="S15" s="447" t="s">
        <v>405</v>
      </c>
      <c r="T15" s="447" t="s">
        <v>405</v>
      </c>
      <c r="U15" s="447" t="s">
        <v>405</v>
      </c>
      <c r="V15" s="441"/>
      <c r="W15" s="441"/>
      <c r="X15" s="670"/>
      <c r="Y15" s="440"/>
    </row>
    <row r="16" spans="1:25" s="436" customFormat="1" ht="15.95" customHeight="1" thickBot="1">
      <c r="A16" s="673" t="s">
        <v>35</v>
      </c>
      <c r="B16" s="685" t="s">
        <v>34</v>
      </c>
      <c r="C16" s="439"/>
      <c r="D16" s="438"/>
      <c r="E16" s="438"/>
      <c r="F16" s="438"/>
      <c r="G16" s="438"/>
      <c r="H16" s="438"/>
      <c r="I16" s="438"/>
      <c r="J16" s="438"/>
      <c r="K16" s="438"/>
      <c r="L16" s="438"/>
      <c r="M16" s="437"/>
      <c r="N16" s="439"/>
      <c r="O16" s="438"/>
      <c r="P16" s="438"/>
      <c r="Q16" s="438"/>
      <c r="R16" s="448" t="s">
        <v>405</v>
      </c>
      <c r="S16" s="447" t="s">
        <v>405</v>
      </c>
      <c r="T16" s="447" t="s">
        <v>405</v>
      </c>
      <c r="U16" s="447" t="s">
        <v>405</v>
      </c>
      <c r="V16" s="438"/>
      <c r="W16" s="438"/>
      <c r="X16" s="669"/>
      <c r="Y16" s="437"/>
    </row>
    <row r="17" spans="1:25" s="436" customFormat="1" ht="66" customHeight="1" thickTop="1" thickBot="1">
      <c r="A17" s="660" t="s">
        <v>251</v>
      </c>
      <c r="B17" s="687" t="s">
        <v>250</v>
      </c>
      <c r="C17" s="451"/>
      <c r="D17" s="450"/>
      <c r="E17" s="450"/>
      <c r="F17" s="450"/>
      <c r="G17" s="450"/>
      <c r="H17" s="450"/>
      <c r="I17" s="450"/>
      <c r="J17" s="450"/>
      <c r="K17" s="450"/>
      <c r="L17" s="450"/>
      <c r="M17" s="449"/>
      <c r="N17" s="451"/>
      <c r="O17" s="450"/>
      <c r="P17" s="450"/>
      <c r="Q17" s="450"/>
      <c r="R17" s="450"/>
      <c r="S17" s="450"/>
      <c r="T17" s="450"/>
      <c r="U17" s="450"/>
      <c r="V17" s="450"/>
      <c r="W17" s="450"/>
      <c r="X17" s="665"/>
      <c r="Y17" s="449"/>
    </row>
    <row r="18" spans="1:25" s="436" customFormat="1" ht="57.75" customHeight="1" thickTop="1">
      <c r="A18" s="672" t="s">
        <v>252</v>
      </c>
      <c r="B18" s="686" t="s">
        <v>250</v>
      </c>
      <c r="C18" s="448" t="s">
        <v>405</v>
      </c>
      <c r="D18" s="447" t="s">
        <v>405</v>
      </c>
      <c r="E18" s="447" t="s">
        <v>405</v>
      </c>
      <c r="F18" s="447" t="s">
        <v>405</v>
      </c>
      <c r="G18" s="447" t="s">
        <v>405</v>
      </c>
      <c r="H18" s="456"/>
      <c r="I18" s="447" t="s">
        <v>405</v>
      </c>
      <c r="J18" s="447" t="s">
        <v>405</v>
      </c>
      <c r="K18" s="447" t="s">
        <v>405</v>
      </c>
      <c r="L18" s="447" t="s">
        <v>405</v>
      </c>
      <c r="M18" s="446" t="s">
        <v>405</v>
      </c>
      <c r="N18" s="448"/>
      <c r="O18" s="447"/>
      <c r="P18" s="447"/>
      <c r="Q18" s="447"/>
      <c r="R18" s="448"/>
      <c r="S18" s="447"/>
      <c r="T18" s="447"/>
      <c r="U18" s="447"/>
      <c r="V18" s="448" t="s">
        <v>405</v>
      </c>
      <c r="W18" s="447" t="s">
        <v>405</v>
      </c>
      <c r="X18" s="447" t="s">
        <v>405</v>
      </c>
      <c r="Y18" s="446" t="s">
        <v>405</v>
      </c>
    </row>
    <row r="19" spans="1:25" s="436" customFormat="1" ht="21" customHeight="1">
      <c r="A19" s="664" t="s">
        <v>253</v>
      </c>
      <c r="B19" s="683" t="s">
        <v>12</v>
      </c>
      <c r="C19" s="442"/>
      <c r="D19" s="441"/>
      <c r="E19" s="441"/>
      <c r="F19" s="441"/>
      <c r="G19" s="441"/>
      <c r="H19" s="441"/>
      <c r="I19" s="441"/>
      <c r="J19" s="441"/>
      <c r="K19" s="441"/>
      <c r="L19" s="441"/>
      <c r="M19" s="440"/>
      <c r="N19" s="442"/>
      <c r="O19" s="441"/>
      <c r="P19" s="441"/>
      <c r="Q19" s="441"/>
      <c r="R19" s="448"/>
      <c r="S19" s="447"/>
      <c r="T19" s="447"/>
      <c r="U19" s="447"/>
      <c r="V19" s="448" t="s">
        <v>405</v>
      </c>
      <c r="W19" s="447" t="s">
        <v>405</v>
      </c>
      <c r="X19" s="447" t="s">
        <v>405</v>
      </c>
      <c r="Y19" s="446" t="s">
        <v>405</v>
      </c>
    </row>
    <row r="20" spans="1:25" s="436" customFormat="1" ht="15.95" customHeight="1" thickBot="1">
      <c r="A20" s="673" t="s">
        <v>254</v>
      </c>
      <c r="B20" s="685" t="s">
        <v>34</v>
      </c>
      <c r="C20" s="439"/>
      <c r="D20" s="438"/>
      <c r="E20" s="438"/>
      <c r="F20" s="438"/>
      <c r="G20" s="438"/>
      <c r="H20" s="438"/>
      <c r="I20" s="438"/>
      <c r="J20" s="438"/>
      <c r="K20" s="438"/>
      <c r="L20" s="438"/>
      <c r="M20" s="437"/>
      <c r="N20" s="439"/>
      <c r="O20" s="438"/>
      <c r="P20" s="438"/>
      <c r="Q20" s="438"/>
      <c r="R20" s="439"/>
      <c r="S20" s="438"/>
      <c r="T20" s="438"/>
      <c r="U20" s="438"/>
      <c r="V20" s="439" t="s">
        <v>405</v>
      </c>
      <c r="W20" s="438" t="s">
        <v>405</v>
      </c>
      <c r="X20" s="438" t="s">
        <v>405</v>
      </c>
      <c r="Y20" s="437" t="s">
        <v>405</v>
      </c>
    </row>
    <row r="21" spans="1:25" ht="11.25" thickTop="1">
      <c r="Y21" s="435"/>
    </row>
    <row r="22" spans="1:25">
      <c r="B22" s="1"/>
      <c r="R22" s="1"/>
    </row>
  </sheetData>
  <mergeCells count="5">
    <mergeCell ref="A1:A3"/>
    <mergeCell ref="B1:B3"/>
    <mergeCell ref="C1:Y1"/>
    <mergeCell ref="C2:M2"/>
    <mergeCell ref="N2:Y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 </vt:lpstr>
      <vt:lpstr>План </vt:lpstr>
      <vt:lpstr>Кабинеты </vt:lpstr>
      <vt:lpstr>Start</vt:lpstr>
      <vt:lpstr>Пояснения</vt:lpstr>
      <vt:lpstr>Наименование компетенции 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</cp:lastModifiedBy>
  <cp:lastPrinted>2022-08-10T12:01:08Z</cp:lastPrinted>
  <dcterms:created xsi:type="dcterms:W3CDTF">2011-05-05T04:03:53Z</dcterms:created>
  <dcterms:modified xsi:type="dcterms:W3CDTF">2022-08-17T14:50:29Z</dcterms:modified>
</cp:coreProperties>
</file>